
<file path=[Content_Types].xml><?xml version="1.0" encoding="utf-8"?>
<Types xmlns="http://schemas.openxmlformats.org/package/2006/content-types">
  <Default Extension="png" ContentType="image/png"/>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pivotTables/pivotTable1.xml" ContentType="application/vnd.openxmlformats-officedocument.spreadsheetml.pivotTable+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namedSheetViews/namedSheetView1.xml" ContentType="application/vnd.ms-excel.namedsheetview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hidePivotFieldList="1" defaultThemeVersion="164011"/>
  <mc:AlternateContent xmlns:mc="http://schemas.openxmlformats.org/markup-compatibility/2006">
    <mc:Choice Requires="x15">
      <x15ac:absPath xmlns:x15ac="http://schemas.microsoft.com/office/spreadsheetml/2010/11/ac" url="C:\Users\luis.arias\Documents\VIGENCIA 2023\PLAN DE ACCION -POA\INFORMES\CUARTO TRIMESTRE\"/>
    </mc:Choice>
  </mc:AlternateContent>
  <bookViews>
    <workbookView xWindow="0" yWindow="0" windowWidth="21600" windowHeight="9630" tabRatio="634" firstSheet="1" activeTab="5"/>
  </bookViews>
  <sheets>
    <sheet name="INTRODUCCION" sheetId="11" r:id="rId1"/>
    <sheet name="ORGANIGRAMA SDSCJ" sheetId="15" r:id="rId2"/>
    <sheet name="MISION - VISION" sheetId="16" r:id="rId3"/>
    <sheet name="Depend.-Obj. Estra.-PI" sheetId="14" r:id="rId4"/>
    <sheet name="Hoja1" sheetId="17" r:id="rId5"/>
    <sheet name="Plan de Acción - POA" sheetId="1" r:id="rId6"/>
    <sheet name="Instructivo" sheetId="3" r:id="rId7"/>
    <sheet name="Hoja2" sheetId="2" state="hidden" r:id="rId8"/>
  </sheets>
  <definedNames>
    <definedName name="_xlnm._FilterDatabase" localSheetId="5" hidden="1">'Plan de Acción - POA'!$A$5:$AZ$126</definedName>
    <definedName name="_xlnm.Print_Area" localSheetId="1">'ORGANIGRAMA SDSCJ'!$A$1:$K$35</definedName>
  </definedNames>
  <calcPr calcId="162913"/>
  <pivotCaches>
    <pivotCache cacheId="1" r:id="rId9"/>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14" i="1" l="1"/>
  <c r="W114" i="1"/>
  <c r="U44" i="1" l="1"/>
  <c r="V44" i="1" s="1"/>
  <c r="W44" i="1" s="1"/>
  <c r="T44" i="1"/>
  <c r="U43" i="1"/>
  <c r="V43" i="1" s="1"/>
  <c r="W43" i="1" s="1"/>
  <c r="T43" i="1"/>
  <c r="U42" i="1"/>
  <c r="V42" i="1" s="1"/>
  <c r="W42" i="1" s="1"/>
  <c r="T42" i="1"/>
  <c r="U41" i="1"/>
  <c r="V41" i="1" s="1"/>
  <c r="W41" i="1" s="1"/>
  <c r="T41" i="1"/>
  <c r="U40" i="1"/>
  <c r="T40" i="1"/>
  <c r="N40" i="1"/>
  <c r="U39" i="1"/>
  <c r="V39" i="1" s="1"/>
  <c r="W39" i="1" s="1"/>
  <c r="T39" i="1"/>
  <c r="U38" i="1"/>
  <c r="V38" i="1" s="1"/>
  <c r="W38" i="1" s="1"/>
  <c r="T38" i="1"/>
  <c r="U37" i="1"/>
  <c r="V37" i="1" s="1"/>
  <c r="W37" i="1" s="1"/>
  <c r="T37" i="1"/>
  <c r="U36" i="1"/>
  <c r="V36" i="1" s="1"/>
  <c r="W36" i="1" s="1"/>
  <c r="T36" i="1"/>
  <c r="U35" i="1"/>
  <c r="V35" i="1" s="1"/>
  <c r="W35" i="1" s="1"/>
  <c r="T35" i="1"/>
  <c r="U34" i="1"/>
  <c r="V34" i="1" s="1"/>
  <c r="W34" i="1" s="1"/>
  <c r="T34" i="1"/>
  <c r="U33" i="1"/>
  <c r="V33" i="1" s="1"/>
  <c r="W33" i="1" s="1"/>
  <c r="T33" i="1"/>
  <c r="U32" i="1"/>
  <c r="V32" i="1" s="1"/>
  <c r="W32" i="1" s="1"/>
  <c r="T32" i="1"/>
  <c r="U31" i="1"/>
  <c r="V31" i="1" s="1"/>
  <c r="W31" i="1" s="1"/>
  <c r="T31" i="1"/>
  <c r="T30" i="1"/>
  <c r="U30" i="1" s="1"/>
  <c r="V30" i="1" s="1"/>
  <c r="W30" i="1" s="1"/>
  <c r="U29" i="1"/>
  <c r="V29" i="1" s="1"/>
  <c r="W29" i="1" s="1"/>
  <c r="T29" i="1"/>
  <c r="U28" i="1"/>
  <c r="V28" i="1" s="1"/>
  <c r="W28" i="1" s="1"/>
  <c r="T28" i="1"/>
  <c r="U27" i="1"/>
  <c r="V27" i="1" s="1"/>
  <c r="W27" i="1" s="1"/>
  <c r="T27" i="1"/>
  <c r="U26" i="1"/>
  <c r="V26" i="1" s="1"/>
  <c r="W26" i="1" s="1"/>
  <c r="T26" i="1"/>
  <c r="U25" i="1"/>
  <c r="V25" i="1" s="1"/>
  <c r="W25" i="1" s="1"/>
  <c r="T25" i="1"/>
  <c r="U24" i="1"/>
  <c r="V24" i="1" s="1"/>
  <c r="W24" i="1" s="1"/>
  <c r="T24" i="1"/>
  <c r="T23" i="1"/>
  <c r="U23" i="1" s="1"/>
  <c r="V23" i="1" s="1"/>
  <c r="W23" i="1" s="1"/>
  <c r="T22" i="1"/>
  <c r="U22" i="1" s="1"/>
  <c r="V22" i="1" s="1"/>
  <c r="W22" i="1" s="1"/>
  <c r="T21" i="1"/>
  <c r="U21" i="1" s="1"/>
  <c r="V21" i="1" s="1"/>
  <c r="W21" i="1" s="1"/>
  <c r="T20" i="1"/>
  <c r="U20" i="1" s="1"/>
  <c r="V20" i="1" s="1"/>
  <c r="W20" i="1" s="1"/>
  <c r="T19" i="1"/>
  <c r="U19" i="1" s="1"/>
  <c r="V19" i="1" s="1"/>
  <c r="W19" i="1" s="1"/>
  <c r="T18" i="1"/>
  <c r="U18" i="1" s="1"/>
  <c r="V18" i="1" s="1"/>
  <c r="W18" i="1" s="1"/>
  <c r="T17" i="1"/>
  <c r="U17" i="1" s="1"/>
  <c r="V17" i="1" s="1"/>
  <c r="W17" i="1" s="1"/>
  <c r="U16" i="1"/>
  <c r="V16" i="1" s="1"/>
  <c r="W16" i="1" s="1"/>
  <c r="T16" i="1"/>
  <c r="T15" i="1"/>
  <c r="U15" i="1" s="1"/>
  <c r="V15" i="1" s="1"/>
  <c r="W15" i="1" s="1"/>
  <c r="U14" i="1"/>
  <c r="V14" i="1" s="1"/>
  <c r="W14" i="1" s="1"/>
  <c r="T14" i="1"/>
  <c r="V13" i="1"/>
  <c r="W13" i="1" s="1"/>
  <c r="T13" i="1"/>
  <c r="U12" i="1"/>
  <c r="V12" i="1" s="1"/>
  <c r="W12" i="1" s="1"/>
  <c r="T12" i="1"/>
  <c r="U11" i="1"/>
  <c r="V11" i="1" s="1"/>
  <c r="W11" i="1" s="1"/>
  <c r="T11" i="1"/>
  <c r="U10" i="1"/>
  <c r="V10" i="1" s="1"/>
  <c r="W10" i="1" s="1"/>
  <c r="T10" i="1"/>
  <c r="U9" i="1"/>
  <c r="T9" i="1"/>
  <c r="N9" i="1"/>
  <c r="T8" i="1"/>
  <c r="U8" i="1" s="1"/>
  <c r="V8" i="1" s="1"/>
  <c r="W8" i="1" s="1"/>
  <c r="T7" i="1"/>
  <c r="U7" i="1" s="1"/>
  <c r="V7" i="1" s="1"/>
  <c r="W7" i="1" s="1"/>
  <c r="A7" i="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V6" i="1"/>
  <c r="W6" i="1" s="1"/>
  <c r="T6" i="1"/>
  <c r="V40" i="1" l="1"/>
  <c r="W40" i="1" s="1"/>
  <c r="V9" i="1"/>
  <c r="W9" i="1" s="1"/>
  <c r="U57" i="1" l="1"/>
  <c r="U77" i="1"/>
  <c r="U96" i="1"/>
  <c r="T101" i="1"/>
  <c r="U101" i="1" s="1"/>
  <c r="V101" i="1" s="1"/>
  <c r="W101" i="1" s="1"/>
  <c r="T102" i="1"/>
  <c r="U102" i="1"/>
  <c r="V102" i="1" s="1"/>
  <c r="W102" i="1" s="1"/>
  <c r="T103" i="1"/>
  <c r="U103" i="1" s="1"/>
  <c r="V103" i="1" s="1"/>
  <c r="W103" i="1" s="1"/>
  <c r="T104" i="1"/>
  <c r="U104" i="1" s="1"/>
  <c r="V104" i="1" s="1"/>
  <c r="W104" i="1" s="1"/>
  <c r="T105" i="1"/>
  <c r="U105" i="1" s="1"/>
  <c r="V105" i="1" s="1"/>
  <c r="W105" i="1" s="1"/>
  <c r="U84" i="1"/>
  <c r="J4" i="14"/>
  <c r="T65" i="1" l="1"/>
  <c r="U65" i="1"/>
  <c r="V65" i="1" s="1"/>
  <c r="W65" i="1" s="1"/>
  <c r="U126" i="1" l="1"/>
  <c r="V126" i="1" s="1"/>
  <c r="W126" i="1" s="1"/>
  <c r="T126" i="1"/>
  <c r="U125" i="1"/>
  <c r="T125" i="1"/>
  <c r="U124" i="1"/>
  <c r="V124" i="1" s="1"/>
  <c r="T124" i="1"/>
  <c r="U123" i="1"/>
  <c r="V123" i="1" s="1"/>
  <c r="W123" i="1" s="1"/>
  <c r="T123" i="1"/>
  <c r="U122" i="1"/>
  <c r="V122" i="1" s="1"/>
  <c r="W122" i="1" s="1"/>
  <c r="T122" i="1"/>
  <c r="U121" i="1"/>
  <c r="V121" i="1" s="1"/>
  <c r="W121" i="1" s="1"/>
  <c r="T121" i="1"/>
  <c r="U120" i="1"/>
  <c r="V120" i="1" s="1"/>
  <c r="W120" i="1" s="1"/>
  <c r="T120" i="1"/>
  <c r="V125" i="1" l="1"/>
  <c r="W125" i="1" s="1"/>
  <c r="W124" i="1"/>
  <c r="E25" i="11" l="1"/>
  <c r="A45" i="1"/>
  <c r="A46" i="1" s="1"/>
  <c r="A47" i="1" s="1"/>
  <c r="A48" i="1" s="1"/>
  <c r="A49" i="1" s="1"/>
  <c r="A50" i="1" s="1"/>
  <c r="A51" i="1" s="1"/>
  <c r="A52" i="1" s="1"/>
  <c r="A53" i="1" s="1"/>
  <c r="A54" i="1" l="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U113" i="1"/>
  <c r="V113" i="1" s="1"/>
  <c r="U116" i="1"/>
  <c r="V116" i="1" s="1"/>
  <c r="U115" i="1"/>
  <c r="V115" i="1" s="1"/>
  <c r="U111" i="1"/>
  <c r="V111" i="1" s="1"/>
  <c r="U112" i="1"/>
  <c r="V112" i="1" s="1"/>
  <c r="N84" i="1"/>
  <c r="N83" i="1"/>
  <c r="T54" i="1"/>
  <c r="U54" i="1" s="1"/>
  <c r="V54" i="1" s="1"/>
  <c r="T53" i="1"/>
  <c r="U53" i="1" s="1"/>
  <c r="V53" i="1" s="1"/>
  <c r="T51" i="1"/>
  <c r="U51" i="1" s="1"/>
  <c r="V51" i="1" s="1"/>
  <c r="T50" i="1"/>
  <c r="U50" i="1" s="1"/>
  <c r="V50" i="1" s="1"/>
  <c r="N57" i="1"/>
  <c r="V57" i="1" s="1"/>
  <c r="T45" i="1"/>
  <c r="T46" i="1"/>
  <c r="T47" i="1"/>
  <c r="T48" i="1"/>
  <c r="T49" i="1"/>
  <c r="U49" i="1" s="1"/>
  <c r="V49" i="1" s="1"/>
  <c r="W49" i="1" s="1"/>
  <c r="T52" i="1"/>
  <c r="T55" i="1"/>
  <c r="U55" i="1" s="1"/>
  <c r="V55" i="1" s="1"/>
  <c r="T56" i="1"/>
  <c r="U56" i="1" s="1"/>
  <c r="V56" i="1" s="1"/>
  <c r="T57" i="1"/>
  <c r="T58" i="1"/>
  <c r="T59" i="1"/>
  <c r="U59" i="1" s="1"/>
  <c r="V59" i="1" s="1"/>
  <c r="T60" i="1"/>
  <c r="U60" i="1" s="1"/>
  <c r="V60" i="1" s="1"/>
  <c r="T61" i="1"/>
  <c r="U61" i="1" s="1"/>
  <c r="V61" i="1" s="1"/>
  <c r="T62" i="1"/>
  <c r="U62" i="1" s="1"/>
  <c r="V62" i="1" s="1"/>
  <c r="T63" i="1"/>
  <c r="U63" i="1" s="1"/>
  <c r="V63" i="1" s="1"/>
  <c r="T64" i="1"/>
  <c r="T66" i="1"/>
  <c r="T67" i="1"/>
  <c r="T68" i="1"/>
  <c r="T69" i="1"/>
  <c r="T70" i="1"/>
  <c r="T71" i="1"/>
  <c r="U71" i="1" s="1"/>
  <c r="V71" i="1" s="1"/>
  <c r="T72" i="1"/>
  <c r="T73" i="1"/>
  <c r="T74" i="1"/>
  <c r="T75" i="1"/>
  <c r="T76" i="1"/>
  <c r="T77" i="1"/>
  <c r="T78" i="1"/>
  <c r="T79" i="1"/>
  <c r="T80" i="1"/>
  <c r="U80" i="1" s="1"/>
  <c r="T81" i="1"/>
  <c r="T82" i="1"/>
  <c r="T83" i="1"/>
  <c r="T84" i="1"/>
  <c r="T85" i="1"/>
  <c r="T86" i="1"/>
  <c r="T87" i="1"/>
  <c r="T88" i="1"/>
  <c r="T89" i="1"/>
  <c r="T90" i="1"/>
  <c r="T91" i="1"/>
  <c r="U91" i="1" s="1"/>
  <c r="V91" i="1" s="1"/>
  <c r="T92" i="1"/>
  <c r="U92" i="1" s="1"/>
  <c r="V92" i="1" s="1"/>
  <c r="T93" i="1"/>
  <c r="U93" i="1" s="1"/>
  <c r="V93" i="1" s="1"/>
  <c r="T94" i="1"/>
  <c r="T95" i="1"/>
  <c r="T96" i="1"/>
  <c r="T97" i="1"/>
  <c r="T98" i="1"/>
  <c r="T99" i="1"/>
  <c r="T100" i="1"/>
  <c r="T106" i="1"/>
  <c r="U106" i="1" s="1"/>
  <c r="V106" i="1" s="1"/>
  <c r="T107" i="1"/>
  <c r="U107" i="1" s="1"/>
  <c r="V107" i="1" s="1"/>
  <c r="T108" i="1"/>
  <c r="T109" i="1"/>
  <c r="T110" i="1"/>
  <c r="T111" i="1"/>
  <c r="T112" i="1"/>
  <c r="T113" i="1"/>
  <c r="T115" i="1"/>
  <c r="T116" i="1"/>
  <c r="T117" i="1"/>
  <c r="U117" i="1" s="1"/>
  <c r="V117" i="1" s="1"/>
  <c r="T118" i="1"/>
  <c r="U118" i="1" s="1"/>
  <c r="V118" i="1" s="1"/>
  <c r="T119" i="1"/>
  <c r="U119" i="1" s="1"/>
  <c r="V119" i="1" s="1"/>
  <c r="U45" i="1"/>
  <c r="V45" i="1" s="1"/>
  <c r="U46" i="1"/>
  <c r="V46" i="1" s="1"/>
  <c r="U47" i="1"/>
  <c r="V47" i="1" s="1"/>
  <c r="U52" i="1"/>
  <c r="V52" i="1" s="1"/>
  <c r="U58" i="1"/>
  <c r="V58" i="1" s="1"/>
  <c r="U64" i="1"/>
  <c r="V64" i="1" s="1"/>
  <c r="U66" i="1"/>
  <c r="V66" i="1" s="1"/>
  <c r="U67" i="1"/>
  <c r="V67" i="1" s="1"/>
  <c r="U68" i="1"/>
  <c r="V68" i="1" s="1"/>
  <c r="U69" i="1"/>
  <c r="V69" i="1" s="1"/>
  <c r="U70" i="1"/>
  <c r="V70" i="1" s="1"/>
  <c r="U72" i="1"/>
  <c r="V72" i="1" s="1"/>
  <c r="U73" i="1"/>
  <c r="U74" i="1"/>
  <c r="U75" i="1"/>
  <c r="U76" i="1"/>
  <c r="U78" i="1"/>
  <c r="U79" i="1"/>
  <c r="U81" i="1"/>
  <c r="U82" i="1"/>
  <c r="U83" i="1"/>
  <c r="U85" i="1"/>
  <c r="V85" i="1" s="1"/>
  <c r="U86" i="1"/>
  <c r="V86" i="1" s="1"/>
  <c r="W86" i="1" s="1"/>
  <c r="U87" i="1"/>
  <c r="V87" i="1" s="1"/>
  <c r="U88" i="1"/>
  <c r="U89" i="1"/>
  <c r="U90" i="1"/>
  <c r="U94" i="1"/>
  <c r="V94" i="1" s="1"/>
  <c r="U95" i="1"/>
  <c r="V95" i="1" s="1"/>
  <c r="V96" i="1"/>
  <c r="U97" i="1"/>
  <c r="V97" i="1" s="1"/>
  <c r="U98" i="1"/>
  <c r="V98" i="1" s="1"/>
  <c r="U99" i="1"/>
  <c r="V99" i="1" s="1"/>
  <c r="U100" i="1"/>
  <c r="V100" i="1" s="1"/>
  <c r="U108" i="1"/>
  <c r="V108" i="1" s="1"/>
  <c r="U109" i="1"/>
  <c r="V109" i="1" s="1"/>
  <c r="U110" i="1"/>
  <c r="V110" i="1" s="1"/>
  <c r="U48" i="1"/>
  <c r="V48" i="1" s="1"/>
  <c r="A101" i="1" l="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V84" i="1"/>
  <c r="V83" i="1"/>
  <c r="W53" i="1"/>
  <c r="W63" i="1" l="1"/>
  <c r="W62" i="1"/>
  <c r="W61" i="1"/>
  <c r="W60" i="1"/>
  <c r="W59" i="1"/>
  <c r="W58" i="1"/>
  <c r="W57" i="1"/>
  <c r="W56" i="1"/>
  <c r="W55" i="1"/>
  <c r="W54" i="1"/>
  <c r="W52" i="1"/>
  <c r="W51" i="1"/>
  <c r="W50" i="1"/>
  <c r="W48" i="1"/>
  <c r="W47" i="1"/>
  <c r="W46" i="1"/>
  <c r="W45" i="1"/>
  <c r="W115" i="1"/>
  <c r="W107" i="1"/>
  <c r="W99" i="1"/>
  <c r="W91" i="1"/>
  <c r="W83" i="1"/>
  <c r="W67" i="1"/>
  <c r="W106" i="1"/>
  <c r="W98" i="1"/>
  <c r="W66" i="1"/>
  <c r="W113" i="1"/>
  <c r="W97" i="1"/>
  <c r="W112" i="1"/>
  <c r="W96" i="1"/>
  <c r="W72" i="1"/>
  <c r="W64" i="1"/>
  <c r="W119" i="1"/>
  <c r="W111" i="1"/>
  <c r="W95" i="1"/>
  <c r="W87" i="1"/>
  <c r="W71" i="1"/>
  <c r="W118" i="1"/>
  <c r="W110" i="1"/>
  <c r="W94" i="1"/>
  <c r="W70" i="1"/>
  <c r="W117" i="1"/>
  <c r="W109" i="1"/>
  <c r="W93" i="1"/>
  <c r="W85" i="1"/>
  <c r="W69" i="1"/>
  <c r="W116" i="1"/>
  <c r="W108" i="1"/>
  <c r="W100" i="1"/>
  <c r="W92" i="1"/>
  <c r="W84" i="1"/>
  <c r="W68" i="1"/>
  <c r="N90" i="1"/>
  <c r="V90" i="1" s="1"/>
  <c r="N89" i="1"/>
  <c r="V89" i="1" s="1"/>
  <c r="N88" i="1"/>
  <c r="V88" i="1" s="1"/>
  <c r="N82" i="1"/>
  <c r="V82" i="1" s="1"/>
  <c r="N81" i="1"/>
  <c r="V81" i="1" s="1"/>
  <c r="V80" i="1"/>
  <c r="N79" i="1"/>
  <c r="V79" i="1" s="1"/>
  <c r="N78" i="1"/>
  <c r="V78" i="1" s="1"/>
  <c r="N77" i="1"/>
  <c r="V77" i="1" s="1"/>
  <c r="N76" i="1"/>
  <c r="V76" i="1" s="1"/>
  <c r="N75" i="1"/>
  <c r="V75" i="1" s="1"/>
  <c r="N74" i="1"/>
  <c r="V74" i="1" s="1"/>
  <c r="N73" i="1"/>
  <c r="V73" i="1" s="1"/>
  <c r="E11" i="11" l="1"/>
  <c r="E36" i="11"/>
  <c r="E32" i="11"/>
  <c r="E15" i="11"/>
  <c r="E24" i="11"/>
  <c r="E9" i="11"/>
  <c r="E33" i="11"/>
  <c r="E34" i="11"/>
  <c r="E35" i="11"/>
  <c r="E31" i="11"/>
  <c r="E17" i="11"/>
  <c r="E27" i="11"/>
  <c r="E29" i="11"/>
  <c r="E13" i="11"/>
  <c r="E28" i="11"/>
  <c r="E16" i="11"/>
  <c r="E21" i="11"/>
  <c r="E26" i="11"/>
  <c r="E10" i="11"/>
  <c r="E12" i="11"/>
  <c r="W73" i="1"/>
  <c r="W81" i="1"/>
  <c r="W76" i="1"/>
  <c r="W89" i="1"/>
  <c r="W75" i="1"/>
  <c r="W77" i="1"/>
  <c r="W90" i="1"/>
  <c r="W88" i="1"/>
  <c r="W79" i="1"/>
  <c r="W74" i="1"/>
  <c r="W80" i="1"/>
  <c r="W78" i="1"/>
  <c r="W82" i="1"/>
  <c r="E19" i="11" l="1"/>
  <c r="E30" i="11"/>
  <c r="E14" i="11"/>
  <c r="E23" i="11"/>
  <c r="E20" i="11"/>
  <c r="E8" i="11"/>
  <c r="E22" i="11"/>
  <c r="E18" i="11" l="1"/>
  <c r="E37" i="11" s="1"/>
</calcChain>
</file>

<file path=xl/sharedStrings.xml><?xml version="1.0" encoding="utf-8"?>
<sst xmlns="http://schemas.openxmlformats.org/spreadsheetml/2006/main" count="4601" uniqueCount="1438">
  <si>
    <t>PLAN DE ACCIÓN - POA</t>
  </si>
  <si>
    <t>F-DE-1375
V.1</t>
  </si>
  <si>
    <t>INTRODUCCIÓN</t>
  </si>
  <si>
    <t xml:space="preserve">La Secretaria Distrital de Seguridad, Convivencia y Justicia (SDSSCJ) a continuación, presenta el Plan Operativo Anual (POA), el cual se formula para la presente vigencia 2023.  Este Plan en la Secretaria Distrital de Seguridad, Convivencia y Justicia (SDSCJ), se convierte en el instrumento de Planeación Institucional a corto plazo, que contiene todas las metas anuales de cada una de las dependencias que hacen parte de la estructura organizacional de la Secretaria (Decreto Distrital 413 del 30 de septiembre de 2016), definiéndose además, la relación con los proyectos de inversión y las políticas del Modelo Integrado de Planeación y Gestión -MIPG-.
Es importante mencionar, que la elaboración del POA, se realizó de manera participativa con los servidores de la Secretaría, en espacios en donde se llevaron a cabo los análisis externos e internos, las debilidades, oportunidades, fortalezas, amenazas y riesgos que pueden llegar a incidir en el logro de los objetivos de los procesos planteados por la administración, y bajo el marco estratégico del Plan de Desarrollo Distrital 2020-2024 “Un Nuevo Contrato Social y Ambiental para la Bogotá del Siglo XXI”, los diferentes Planes Institucionales.
Dando cumplimiento a lo establecido en la Política de Transparencia y Acceso a la Información Pública y, en la Política de Participación Ciudadana, la SDSCJ presentó el Plan de Acción 2023 para comentarios de la ciudadanía.  Este Plan de Acción está conformado por 121 metas, las cuales se pueden consultar en detalle en esta versión.  </t>
  </si>
  <si>
    <t xml:space="preserve">No. </t>
  </si>
  <si>
    <t>DEPENDENCIAS</t>
  </si>
  <si>
    <t>% AVANCE POA</t>
  </si>
  <si>
    <t>Subsecretaría de Acceso a la Justicia</t>
  </si>
  <si>
    <t>1.1</t>
  </si>
  <si>
    <t>1.2</t>
  </si>
  <si>
    <t>Dirección Acceso a la Justicia</t>
  </si>
  <si>
    <t>1.3</t>
  </si>
  <si>
    <t>Dirección Responsabilidad Penal Adolescente</t>
  </si>
  <si>
    <t>1.4</t>
  </si>
  <si>
    <t>Dirección Cárcel Distrital</t>
  </si>
  <si>
    <t>1.5</t>
  </si>
  <si>
    <t>Dirección Centro Especial de Reclusión</t>
  </si>
  <si>
    <t>Subsecretaria de Seguridad y Convivencia</t>
  </si>
  <si>
    <t>2.1</t>
  </si>
  <si>
    <t>2.2</t>
  </si>
  <si>
    <t>Dirección de Prevención y Cultura Ciudadana</t>
  </si>
  <si>
    <t>2.3</t>
  </si>
  <si>
    <t>Dirección de Seguridad</t>
  </si>
  <si>
    <t>Subsecretaría de Inversiones y Fortalecimiento de Capacidades Operativas</t>
  </si>
  <si>
    <t>3.1</t>
  </si>
  <si>
    <t>3.2</t>
  </si>
  <si>
    <t>Dirección Técnica</t>
  </si>
  <si>
    <t>3.3</t>
  </si>
  <si>
    <t>Dirección de Operaciones para el Fortalecimiento</t>
  </si>
  <si>
    <t>3.4</t>
  </si>
  <si>
    <t xml:space="preserve">Dirección de Bienes para la S.C y AJ  </t>
  </si>
  <si>
    <t>Subsecretaría de Gestión Institucional</t>
  </si>
  <si>
    <t>4.1</t>
  </si>
  <si>
    <t>4.2</t>
  </si>
  <si>
    <t>Dirección de Tecnologías y Sistemas de la Información</t>
  </si>
  <si>
    <t>4.3</t>
  </si>
  <si>
    <t>Dirección de Gestión Humana</t>
  </si>
  <si>
    <t>4.4</t>
  </si>
  <si>
    <t>Dirección Jurídica y Contractual</t>
  </si>
  <si>
    <t>4.5</t>
  </si>
  <si>
    <t>Dirección de Recursos Físicos y Gestión Documental</t>
  </si>
  <si>
    <t>4.6</t>
  </si>
  <si>
    <t>Dirección Financiera</t>
  </si>
  <si>
    <t>Oficinas Despacho</t>
  </si>
  <si>
    <t>5.1</t>
  </si>
  <si>
    <t>Oficina Asesora de Planeación</t>
  </si>
  <si>
    <t>5.2</t>
  </si>
  <si>
    <t>Oficina Asesora de Comunicaciones</t>
  </si>
  <si>
    <t>5.3</t>
  </si>
  <si>
    <t>Oficina de Control Interno</t>
  </si>
  <si>
    <t>5.4</t>
  </si>
  <si>
    <t>Oficina de Control Disciplinario Interno</t>
  </si>
  <si>
    <t>5.5</t>
  </si>
  <si>
    <t>Oficina de Análisis de Información y Estudios Estratégicos</t>
  </si>
  <si>
    <t>5.6</t>
  </si>
  <si>
    <t>Oficina Centro de Comando, Control, comunicaciones y Cómputo-C4</t>
  </si>
  <si>
    <t xml:space="preserve">% DE AVANCE TOTAL DE POA </t>
  </si>
  <si>
    <t>CONTROL DE CAMBIOS</t>
  </si>
  <si>
    <t>NUMERO DE VERSION</t>
  </si>
  <si>
    <t>FECHA</t>
  </si>
  <si>
    <t xml:space="preserve">DESCRIPCIÓN </t>
  </si>
  <si>
    <t>1 </t>
  </si>
  <si>
    <t> 31/01/22</t>
  </si>
  <si>
    <t>El Plan Operativo se aprobó en el Comité Institucional de Gestión y Desempeño de la sesión ordinaria No. 01 del 2023 del 26 de enero de 2023</t>
  </si>
  <si>
    <t>2 </t>
  </si>
  <si>
    <t>28/03/22 </t>
  </si>
  <si>
    <r>
      <t>Oficina Asesora de Comunicaciones:</t>
    </r>
    <r>
      <rPr>
        <sz val="12"/>
        <color rgb="FF000000"/>
        <rFont val="Arial"/>
        <family val="2"/>
      </rPr>
      <t xml:space="preserve"> La jefa de la OAC solicita el 18 de abril de 2023 reformular la Meta 4, dado que esta meta fue proyectada para todo el año y se superó en el primer trimestre 8884 nuevos seguidores, Este incremento de seguidores es mayor por las nuevas estrategias adoptadas por la OAC. 
</t>
    </r>
    <r>
      <rPr>
        <b/>
        <sz val="12"/>
        <color rgb="FF000000"/>
        <rFont val="Arial"/>
        <family val="2"/>
      </rPr>
      <t xml:space="preserve">Centro de Comando, Control, Comunicaciones y Computo-C4: </t>
    </r>
    <r>
      <rPr>
        <sz val="12"/>
        <color rgb="FF000000"/>
        <rFont val="Arial"/>
        <family val="2"/>
      </rPr>
      <t xml:space="preserve"> Mediante correo del 20 de abril de 2023, la Jefa del Centro de Comando, Control, Comunicaciones y computo, C4, informar que, se realizaron ajustes a los porcentajes de ejecución de las metas proyectadas en la actual vigencia, dado que el avance por parte de los contratistas progresa en sus actividades de manera ágil. </t>
    </r>
  </si>
  <si>
    <r>
      <t xml:space="preserve">Se presentan los siguientes ajustes en el POA
Centro Especial de Reclusión CER: </t>
    </r>
    <r>
      <rPr>
        <sz val="12"/>
        <color rgb="FF000000"/>
        <rFont val="Arial"/>
        <family val="2"/>
      </rPr>
      <t xml:space="preserve">Se formula y se carga el informe de avance del segundo trimestre del Plan de Acción -POA de la SDSCJ de la vigencia 2023 el cual fue creado como Dirección mediante Decreto 589 de 2022.
</t>
    </r>
    <r>
      <rPr>
        <b/>
        <sz val="12"/>
        <color rgb="FF000000"/>
        <rFont val="Arial"/>
        <family val="2"/>
      </rPr>
      <t>Cárcel Distrita</t>
    </r>
    <r>
      <rPr>
        <sz val="12"/>
        <color rgb="FF000000"/>
        <rFont val="Arial"/>
        <family val="2"/>
      </rPr>
      <t xml:space="preserve">l: El 11 de julio de 2023 se solicita la reprogramación de la Meta 3, debido la necesidad de crear documentos asociados al nuevo proceso Gestión Integral a las Personas Privadas de la Libertad y la creación de la caracterización  proceso de Custodia y Vigilancia
</t>
    </r>
    <r>
      <rPr>
        <b/>
        <sz val="12"/>
        <color rgb="FF000000"/>
        <rFont val="Arial"/>
        <family val="2"/>
      </rPr>
      <t>Dirección Jurídica</t>
    </r>
    <r>
      <rPr>
        <sz val="12"/>
        <color rgb="FF000000"/>
        <rFont val="Arial"/>
        <family val="2"/>
      </rPr>
      <t xml:space="preserve">, Meta 5 ajuste porcentual de los avances programados para el tercer y cuarto trimestre relacionada con los procesos de contratación gestionados por la Dependencia Jurídica y Contractual, debido a la ley de garantías,
</t>
    </r>
    <r>
      <rPr>
        <b/>
        <sz val="12"/>
        <color rgb="FF000000"/>
        <rFont val="Arial"/>
        <family val="2"/>
      </rPr>
      <t>Oficina Asesora de Comunicaciones</t>
    </r>
    <r>
      <rPr>
        <sz val="12"/>
        <color rgb="FF000000"/>
        <rFont val="Arial"/>
        <family val="2"/>
      </rPr>
      <t xml:space="preserve">: La jefa de la OAC  solicita el 23 de junio de 2023, cambiar la meta 7 del Plan de Acción POA 2023 por cuanto no fue posible lanzar la implementación de la Red Social YAMMER como nuevo canal de comunicación interna. esta será cambiada por una nueva plataforma (intranet como canal de comunicación interna)
</t>
    </r>
    <r>
      <rPr>
        <b/>
        <sz val="12"/>
        <color rgb="FF000000"/>
        <rFont val="Arial"/>
        <family val="2"/>
      </rPr>
      <t>Las Dependencias de la SDSC</t>
    </r>
    <r>
      <rPr>
        <sz val="12"/>
        <color rgb="FF000000"/>
        <rFont val="Arial"/>
        <family val="2"/>
      </rPr>
      <t xml:space="preserve">J. tienen en cuenta las observaciones  realizadas por la Oficina de Control Interno en el informe de seguimiento al Plan de Acción Anual (POA), con corte a 31 de marzo de 2023. </t>
    </r>
  </si>
  <si>
    <r>
      <t>Se modifica el formato Plan de Acción POA
Se elimina las columnas:  ID. META GLOBAL, NOMBRE INDICADOR, DEFINICIÓN, FÓRMULA INDICADOR: NUMERADOR ( Nombre de la Variable) DENOMINADOR ( Nombre de la variable), TIPO INDICADOR, FUENTE DE INFORMACIÓN, NIVEL DEL INDICADOR, ESTRUCTURA DEL INDICADOR, PERIODÍCIDAD DE DATOS, DISPONIBILIDAD DE DATOS, LÍNEA BASE ( </t>
    </r>
    <r>
      <rPr>
        <sz val="11"/>
        <color rgb="FF000000"/>
        <rFont val="Arial"/>
        <family val="2"/>
        <charset val="1"/>
      </rPr>
      <t>VIGENCIA DEL INDICADOR Y VIGENCIA DE LA LÍNEA BASE,</t>
    </r>
    <r>
      <rPr>
        <sz val="12"/>
        <color rgb="FF000000"/>
        <rFont val="Arial"/>
        <family val="2"/>
        <charset val="1"/>
      </rPr>
      <t> INDICADOR POR TEMÁTICA, DESAGREGACIÓN GEOGRÁFICA, HACE PARTE DE (Plan de Desarrillo, PMR, Matriz DOFA, proyectos de Inversión), RESPONDE AL CUMPLIMIENTO DE; OBSERVACIONES, RESPONSABLES 
Se anexan las columnas: OFICINA/OFICINA ASESORA/SUBSECRETARIA, DEPENDENCIA, PROCESO, ACTIVIDAD, TIPO DE META, SEGUIMIENTO TRIMESTRAL PRIMERA LÍNEA DE DEFENSA( Logros, Dificultades, Medidas Correctivas, Modo de verificación), MONITOREO SEGUNDA LÍNEA DE DEFENSA (OAP)
A continuación, se relacionan las dependencias que solicitaron modificaciones adicionales a las requeridas por el cambio de formato:</t>
    </r>
    <r>
      <rPr>
        <b/>
        <sz val="12"/>
        <color rgb="FF000000"/>
        <rFont val="Arial"/>
        <family val="2"/>
        <charset val="1"/>
      </rPr>
      <t xml:space="preserve">
Dirección de Seguridad:</t>
    </r>
    <r>
      <rPr>
        <sz val="12"/>
        <color rgb="FF000000"/>
        <rFont val="Arial"/>
        <family val="2"/>
        <charset val="1"/>
      </rPr>
      <t> El 14 de septiembre solicita ajustar la actividad  en su programación, tipo de meta , medio de verificación.</t>
    </r>
    <r>
      <rPr>
        <b/>
        <sz val="12"/>
        <color rgb="FF000000"/>
        <rFont val="Arial"/>
        <family val="2"/>
        <charset val="1"/>
      </rPr>
      <t xml:space="preserve">
Dirección Financiera: </t>
    </r>
    <r>
      <rPr>
        <sz val="12"/>
        <color rgb="FF000000"/>
        <rFont val="Arial"/>
        <family val="2"/>
        <charset val="1"/>
      </rPr>
      <t>El 15 de septiembre solicita ajustar: Política MIPG, Actividad, Programación por trimestre, Meta Anual, Tipo de Meta y Ejecución</t>
    </r>
    <r>
      <rPr>
        <b/>
        <sz val="12"/>
        <color rgb="FF000000"/>
        <rFont val="Arial"/>
        <family val="2"/>
        <charset val="1"/>
      </rPr>
      <t>. 
Subsecretaria de Gestión Institucional: </t>
    </r>
    <r>
      <rPr>
        <sz val="12"/>
        <color rgb="FF000000"/>
        <rFont val="Arial"/>
        <family val="2"/>
        <charset val="1"/>
      </rPr>
      <t>El 15 de septiembre solicitan ajustar Proceso, Objetivo del Proceso y Política MIPG</t>
    </r>
    <r>
      <rPr>
        <b/>
        <sz val="12"/>
        <color rgb="FF000000"/>
        <rFont val="Arial"/>
        <family val="2"/>
        <charset val="1"/>
      </rPr>
      <t xml:space="preserve">
Dirección TIC</t>
    </r>
    <r>
      <rPr>
        <sz val="12"/>
        <color rgb="FF000000"/>
        <rFont val="Arial"/>
        <family val="2"/>
        <charset val="1"/>
      </rPr>
      <t>: El 18 de septiembre solicitó ajustar las actividades y programación. </t>
    </r>
    <r>
      <rPr>
        <b/>
        <sz val="12"/>
        <color rgb="FF000000"/>
        <rFont val="Arial"/>
        <family val="2"/>
        <charset val="1"/>
      </rPr>
      <t xml:space="preserve">
Centro Especial de Reclusión CER: e</t>
    </r>
    <r>
      <rPr>
        <sz val="12"/>
        <color rgb="FF000000"/>
        <rFont val="Arial"/>
        <family val="2"/>
        <charset val="1"/>
      </rPr>
      <t>l 14 de Septiembre solicitan modificaciones en el tipo de meta de las actividades 1,2,4 y 5 a Demanda; ajustar la actividad 3 a Sumatoria; ajustar en las actividades 1,2,4 y 5 al 100%; ajustar la redacción de las actividades 4 y 5 y ajustar la redacción del indicador de la actividad 5.</t>
    </r>
    <r>
      <rPr>
        <b/>
        <sz val="12"/>
        <color rgb="FF000000"/>
        <rFont val="Arial"/>
        <family val="2"/>
        <charset val="1"/>
      </rPr>
      <t xml:space="preserve">
Cárcel Distrita</t>
    </r>
    <r>
      <rPr>
        <sz val="12"/>
        <color rgb="FF000000"/>
        <rFont val="Arial"/>
        <family val="2"/>
        <charset val="1"/>
      </rPr>
      <t>l: el 15 de Septiembre se solicitaron los siguientes ajustes : modificación de la redacción de las actividades 1,2,3,4 y la modificación de los porcentajes programados para los trimestres de las mismas actividades, siendo sumatorias.</t>
    </r>
    <r>
      <rPr>
        <b/>
        <sz val="12"/>
        <color rgb="FF000000"/>
        <rFont val="Arial"/>
        <family val="2"/>
        <charset val="1"/>
      </rPr>
      <t xml:space="preserve">
Oficina Asesora de Comunicaciones</t>
    </r>
    <r>
      <rPr>
        <sz val="12"/>
        <color rgb="FF000000"/>
        <rFont val="Arial"/>
        <family val="2"/>
        <charset val="1"/>
      </rPr>
      <t>: se solicitó el 15 de Septiembre la modificación de las actividades 1,2,3,5 y 6 al igual que sus indicadores y el tipo de meta.
Oficina Asesora de Planeación: Solicito modificación a las Actividades No. 2, 3, 4, 5, 6, 9 y  10 de meta programada para que la misma tenga relación con el tipo de meta.</t>
    </r>
    <r>
      <rPr>
        <b/>
        <sz val="12"/>
        <color rgb="FF000000"/>
        <rFont val="Arial"/>
        <family val="2"/>
        <charset val="1"/>
      </rPr>
      <t xml:space="preserve">
Dirección de Responsabilidad Penal Adolescente: </t>
    </r>
    <r>
      <rPr>
        <sz val="12"/>
        <color rgb="FF000000"/>
        <rFont val="Arial"/>
        <family val="2"/>
        <charset val="1"/>
      </rPr>
      <t>se solicitaron ajustes de las actividades 1 y 2 junto con sus indicadores y tipo de meta quedando sumatoria, constante y sumatoria respectivamente.</t>
    </r>
    <r>
      <rPr>
        <b/>
        <sz val="12"/>
        <color rgb="FF000000"/>
        <rFont val="Arial"/>
        <family val="2"/>
        <charset val="1"/>
      </rPr>
      <t xml:space="preserve">
Dirección de Acceso a la Justicia: </t>
    </r>
    <r>
      <rPr>
        <sz val="12"/>
        <color rgb="FF000000"/>
        <rFont val="Arial"/>
        <family val="2"/>
        <charset val="1"/>
      </rPr>
      <t>se solicitó ajustar la primera actividad y los indicadores para el tercer y cuarto semestre.</t>
    </r>
    <r>
      <rPr>
        <b/>
        <sz val="12"/>
        <color rgb="FF000000"/>
        <rFont val="Arial"/>
        <family val="2"/>
        <charset val="1"/>
      </rPr>
      <t xml:space="preserve">
Dirección de Bienes para la seguridad, convivencia y justicia: </t>
    </r>
    <r>
      <rPr>
        <sz val="12"/>
        <color rgb="FF000000"/>
        <rFont val="Arial"/>
        <family val="2"/>
        <charset val="1"/>
      </rPr>
      <t>Solicitó ajuste a la meta programa de la actividad No.4 para que la misma tenga relación con lo formulado.</t>
    </r>
    <r>
      <rPr>
        <b/>
        <sz val="12"/>
        <color rgb="FF000000"/>
        <rFont val="Arial"/>
        <family val="2"/>
        <charset val="1"/>
      </rPr>
      <t xml:space="preserve">
Dirección Jurídica y Contractual: </t>
    </r>
    <r>
      <rPr>
        <sz val="12"/>
        <color rgb="FF000000"/>
        <rFont val="Arial"/>
        <family val="2"/>
        <charset val="1"/>
      </rPr>
      <t>Solicitó de la meta programada a las actividad No. 1, 3, 4 y 5, para que las mismas se ajusten al tipo de meta y al reporte que se realiza</t>
    </r>
    <r>
      <rPr>
        <b/>
        <sz val="12"/>
        <color rgb="FF000000"/>
        <rFont val="Arial"/>
        <family val="2"/>
        <charset val="1"/>
      </rPr>
      <t xml:space="preserve">
Dirección de Recursos Físicos:  </t>
    </r>
    <r>
      <rPr>
        <sz val="12"/>
        <color rgb="FF000000"/>
        <rFont val="Arial"/>
        <family val="2"/>
        <charset val="1"/>
      </rPr>
      <t>Solicitó modificación a la actividad No. 1 y 2, para que la misma tenga relación con el tipo de meta.
 </t>
    </r>
  </si>
  <si>
    <t>Se ajustó la redacción de las actividades de las siguientes dependencias: Dirección Financiera, Dirección Centro Especial de Reclusión.
Se incluyó la relación entre dependencias, objetivo estratégico y proyecto de inversión. 
Se detalló en la descripción de la actividad, aquellas que están  asociadas al Decreto 612 de 2018 y no estaban referenciadas.
Se modificaron las variables del ítem de unidad de medida (porcentaje y número) atendiendo la recomendación de la Oficina de Control Interno.
Se modificó el proceso asociado a la Dirección de Operaciones</t>
  </si>
  <si>
    <t>ORGANIGRAMA DE LA SECRETARÍA DISTRITRAL DE SEGURIDAD, CONVIVENCIA Y JUSTICIA</t>
  </si>
  <si>
    <t>VISIÓN  Y MISIÓN DE LA SECRETARÍA DISTRITRAL DE SEGURIDAD, CONVIVENCIA Y JUSTICIA</t>
  </si>
  <si>
    <t xml:space="preserve">VISION </t>
  </si>
  <si>
    <t>En 2024 la Secretaría Distrital de Seguridad,Convivencia y Justicia estará consolidada como el organismo distrital que lidera y articula, con otras entidades distritales y nacionales, la ejecución de las políticas en materia de seguridad, convivencia, acceso a la justicia, prevención del delito, reducción de riesgos yatención de incidentes.</t>
  </si>
  <si>
    <t xml:space="preserve">MISION </t>
  </si>
  <si>
    <t>Liderar, planear, implementar y evaluar la política pública en materia de seguridad, convivencia y acceso a la justicia, así como gestionar los servicios de emergencias, para garantizar el ejercicio de los derechos y libertades de los ciudadanos del Distrito Capital</t>
  </si>
  <si>
    <t>DEPENDENCIA</t>
  </si>
  <si>
    <t xml:space="preserve">OBJETIVOS ESTRATEGICOS </t>
  </si>
  <si>
    <t>PROYECTO DE INVERSIÓN</t>
  </si>
  <si>
    <t>Oficina Asesora de Comunicación y Prensa</t>
  </si>
  <si>
    <t>10. Fortalecer la capacidad Institucional y la gestión administrativa que permita el cumplimiento de la misión institucional.</t>
  </si>
  <si>
    <t>7776 Fortalecimiento de la gestión institucional y la participación ciudadana en la secretaría distrital de seguridad, convivencia y justicia en Bogotá</t>
  </si>
  <si>
    <t>Oficina de Centro de Comando, Control, Comunicaciones y Cómputo C4</t>
  </si>
  <si>
    <t>7797 Modernización de la infraestructura de tecnología para la seguridad, la convivencia y la justicia en Bogotá</t>
  </si>
  <si>
    <t xml:space="preserve">Oficina de Análisis de Información y Estudios Estratégicos </t>
  </si>
  <si>
    <t>2.Implementar estrategias de seguridad, convivencia y justicia que permitan cumplir las metas de seguridad establecidas en el Plan Distrital de Desarrollo y enfrentar a la criminalidad y al crimen organizado en las condiciones que lo exija el escenario delictivo en el contexto de la pandemia del Covid-19.</t>
  </si>
  <si>
    <t>7781 Generación de conocimiento para la implementación de la política pública de seguridad, convivencia y acceso a la justicia en Bogotá</t>
  </si>
  <si>
    <t>3.Prevenir, atender, proteger y sancionar las violencias contra las mujeres por razón de género y generar las condiciones necesarias para que mujeres y niñas vivan de manera autónoma, libre y segura.</t>
  </si>
  <si>
    <t>7695 Generación de entornos de confianza para la prevención y control del delito en Bogotá</t>
  </si>
  <si>
    <t>1.Diseñar e implementar estrategias y acciones con enfoques transversales de promoción de la cultura ciudadana, género, población vulnerada y territorial, que permitan la reducción de las problemáticas, factores de riesgo y delitos que afectan las condiciones de seguridad, convivencia y justicia en Bogotá́.
5.Implementar estrategias y acciones interinstitucionales orientadas a mejorar la confianza entre la ciudadanía y la institucionalidad a través del fortalecimiento de conductas de auto regulación, regulación mutua, diálogo y participación social y cultura ciudadana que transformen las conflictividades sociales y mejoren la seguridad ciudadana.</t>
  </si>
  <si>
    <t xml:space="preserve">7695 Generación de entornos de confianza para la prevención y control del delito en Bogotá
7692 consolidación de una ciudadanía transformadora para la convivencia y la seguridad en Bogotá </t>
  </si>
  <si>
    <t>4.Desarrollar programas especiales de protección para que los niños, niñas y jóvenes no sean cooptados e instrumentalizados por estructuras criminales.
5.Implementar estrategias y acciones interinstitucionales orientadas a mejorar la confianza entre la ciudadanía y la institucionalidad a través del fortalecimiento de conductas de auto regulación, regulación mutua, diálogo y participación social y cultura ciudadana que transformen las conflictividades sociales y mejoren la seguridad ciudadana.
8.Consolidar un sistema de seguridad de alcance distrital y regional que permita la reducción de los índices de criminalidad en la ciudad basado en el trabajo articulado con organismos de seguridad en temas operativos y de inteligencia, la integración tecnológica preventiva y de soporte a la mitigación de riesgos.
9. Implementar una estrategia conjunta de Bogotá́ Región, que involucre espacios estratégicos de coordinación, protección a infraestructura estratégica y medio ambiente, articulación de sistemas de inteligencia, judicialización efectiva y reducción de la impunidad, fortalecimiento tecnológico e innovación, información para la toma de decisiones y atención a poblaciones priorizadas.</t>
  </si>
  <si>
    <t>Subsecretaria de Acceso a la Justicia</t>
  </si>
  <si>
    <t xml:space="preserve">2.Implementar estrategias de seguridad, convivencia y justicia que permitan cumplir las metas de seguridad establecidas en el Plan Distrital de Desarrollo y enfrentar a la criminalidad y al crimen organizado en las condiciones que lo exija el escenario delictivo en el contexto de la pandemia del Covid-19.
7.Implementar estrategias para fortalecer la convivencia ciudadana desde la aplicación del Código Nacional de Seguridad y Convivencia.
</t>
  </si>
  <si>
    <t>7765 Mejoramiento y protección de derechos de la población privada de la libertad en Bogotá.
7767 Fortalecimiento de estrategias para la materialización de las disposiciones del código nacional de seguridad y convivencia ciudadana en Bogotá.</t>
  </si>
  <si>
    <t>Dirección de Acceso a la Justicia</t>
  </si>
  <si>
    <t>6.Fortalecer las estrategias de acceso a la justicia para la ciudadanía que requiere de respuestas frente a servicios de acceso a la justicia, en especial, la articulación de los diferentes operadores del nivel nacional y territorial. Así ́como la integración y articulación de operadores de justicia no formal y comunitaria.</t>
  </si>
  <si>
    <t>7783 Fortalecimiento de los equipamientos y capacidades del Sistema Distrital de Justicia en Bogotá.</t>
  </si>
  <si>
    <t>Dirección de Responsabilidad Penal Adolescente</t>
  </si>
  <si>
    <t>7640 Implementación de la justicia restaurativa y atención integral para adolescentes en conflicto con la ley y población pospenada en Bogotá D.C</t>
  </si>
  <si>
    <t>Dirección Cárcel Distrital de Varones y Anexo de Mujeres</t>
  </si>
  <si>
    <t>7765 Mejoramiento y protección de derechos de la población privada de la libertad en Bogotá</t>
  </si>
  <si>
    <t>Dirección del Centro Especial de Reclusion (CER)</t>
  </si>
  <si>
    <t>Subsecretaria de Inversiones y Fortalecimiento de Capacidades Operativas</t>
  </si>
  <si>
    <t>2.Implementar estrategias de seguridad, convivencia y justicia que permitan cumplir las metas de seguridad establecidas en el Plan Distrital de Desarrollo y enfrentar a la criminalidad y al crimen organizado en las condiciones que lo exija el escenario de
6.Fortalecer las estrategias de acceso a la justicia para la ciudadanía que requiere de respuestas frente a servicios de acceso a la justicia, en especial, la articulación de los diferentes operadores del nivel nacional y territorial. Así ́como la integra
10. Fortalecer la capacidad Institucional y la gestión administrativa que permita el cumplimiento de la misión institucional.</t>
  </si>
  <si>
    <t>7783 Fortalecimiento de los equipamientos y capacidades del Sistema Distrital de Justicia en Bogotá.
7792 Fortalecimiento de los organismos de seguridad y justicia en Bogotá
7797 Modernización de la infraestructura de tecnología para la seguridad, la convivencia y la justicia en Bogotá</t>
  </si>
  <si>
    <t>2.Implementar estrategias de seguridad, convivencia y justicia que permitan cumplir las metas de seguridad establecidas en el Plan Distrital de Desarrollo y enfrentar a la criminalidad y al crimen organizado en las condiciones que lo exija el escenario de</t>
  </si>
  <si>
    <t xml:space="preserve">7792 Fortalecimiento de los organismos de seguridad y justicia en Bogotá
7797 Modernización de la infraestructura de tecnología para la seguridad, la convivencia y la justicia en Bogotá
</t>
  </si>
  <si>
    <t>Dirección de Bienes para la Seguridad, Convivencia y Acceso a la Justicia</t>
  </si>
  <si>
    <t>10. Fortalecer la capacidad Institucional y la gestión administrativa que permita el cumplimiento de la misión institucional.
6.Fortalecer las estrategias de acceso a la justicia para la ciudadanía que requiere de respuestas frente a servicios de acceso a la justicia, en especial, la articulación de los diferentes operadores del nivel nacional y territorial. Así ́como la integración y articulación de operadores de justicia no formal y comunitaria.</t>
  </si>
  <si>
    <t>7783 Fortalecimiento de los equipamientos y capacidades del Sistema Distrital de Justicia en Bogotá.
7792 Fortalecimiento de los organismos de seguridad y justicia en Bogotá
7640I Implementación de la justicia restaurativa y atención integral para adolescentes en conflicto con la ley y población pospenada en Bogotá D.C
7765 Mejoramiento y protección de derechos de la población privada de la libertad en Bogotá</t>
  </si>
  <si>
    <t>Subsecretaria de Gestión Institucional</t>
  </si>
  <si>
    <t>7777 Fortalecimiento de la gestión de las tecnologías de la información en la secretaría de seguridad, convivencia y justicia en el marco de las políticas de gobierno y seguridad digital en Bogotá</t>
  </si>
  <si>
    <t>7776 fortalecimiento de la gestión institucional y la participación ciudadana en la secretaría distrital de seguridad, convivencia y justicia en Bogotá</t>
  </si>
  <si>
    <t>Etiquetas de fila</t>
  </si>
  <si>
    <t>Cuenta de OFICINA/OFICINA ASESORA/SUBSECRETARÍA</t>
  </si>
  <si>
    <t>Oficina</t>
  </si>
  <si>
    <t>Gestión y Análisis de la Información</t>
  </si>
  <si>
    <t>Política 16– Transparencia, acceso a la información pública y lucha contra la corrupción</t>
  </si>
  <si>
    <t>4. Realizar la actualización de 72 datos abiertos en el portal distrital sobre indicadores y equipamientos de seguridad, convivencia y acceso a la justicia, para el periodo comprendido entre 01 de enero y 31 de diciembre de 2023 (4 mensuales y 16 semestrales). (Decreto 612 de 2018)</t>
  </si>
  <si>
    <t>Política 17 – Gestión de la información estadística</t>
  </si>
  <si>
    <t>1. Realizar 4 estudios para construir las herramientas, insumos y/o recomendaciones que faciliten la toma de decisiones de la Secretaría de Seguridad, Convivencia y Acceso a la Justicia.</t>
  </si>
  <si>
    <t>2. Elaborar 2 documentos de política pública para evaluar con evidencia empírica la implementación de las metas del plan de desarrollo distrital para el sector de Seguridad, Convivencia y Acceso a la Justicia</t>
  </si>
  <si>
    <t>Política 18 – Gestión del conocimiento y la innovación</t>
  </si>
  <si>
    <t>3.Revisión de la documentación actualizada.</t>
  </si>
  <si>
    <t>Política 4 – Gestión Presupuestal y Eficiencia del Gasto Público</t>
  </si>
  <si>
    <t>5. Ejecutar el presupuesto de acuerdo a la  programación realizada. (Decreto 612 de 2018)</t>
  </si>
  <si>
    <t>Gestión de Emergencias</t>
  </si>
  <si>
    <t>Política 6 – Fortalecimiento organizacional y simplificación de procesos</t>
  </si>
  <si>
    <t xml:space="preserve">1. Adelantar diagnóstico para la implementación de analítica de datos en el C4 ó Analizar la arquitectura de datos de C4 </t>
  </si>
  <si>
    <t>2. Certificar con estandares NENA 911, de la Operación de Recepción de C4</t>
  </si>
  <si>
    <t>3. Instalar sitios de repeticion del sistema de comunicaciones del radio troncalizadado en las localidades Cazuca y Sumapaz</t>
  </si>
  <si>
    <t>Control Disciplinario</t>
  </si>
  <si>
    <t>Política 14 – Seguimiento y evaluación del desempeño institucional</t>
  </si>
  <si>
    <t>2. Instruir el 100% de los procesos disciplinarios activos en la OCDI en los términos de ley</t>
  </si>
  <si>
    <t xml:space="preserve">1. Realizar 3 capacitaciones en temas que permitan  prevenir las conductas con incidencia disciplinaria. </t>
  </si>
  <si>
    <t xml:space="preserve">3. Realizar dos actividades de sensibilización y/o prevención de conductas con incidencia disciplinaria </t>
  </si>
  <si>
    <t>Evaluación al Sistema de Control Interno</t>
  </si>
  <si>
    <t>Política 19 – Control interno</t>
  </si>
  <si>
    <t>1. Fortalecimiento del Sistema de Control Interno de la entidad, a través de la ejecución y seguimiento del Plan Anual de Auditoria aprobado para la vigencia.</t>
  </si>
  <si>
    <t>2. Evaluar el diseño, aplicación y efectividad de los controles establecidos para los riesgos identificados por la entidad.</t>
  </si>
  <si>
    <t>3. Realizar seguimiento a las acciones formuladas en el Plan de Mejoramiento Interno y Externos.</t>
  </si>
  <si>
    <t>4. Asesorar a la alta dirección  a través del Comité Interinstitucional de Control Interno CICCI.</t>
  </si>
  <si>
    <t>5. Realizar alertamiento a las áreas en lo referente al  cumplimiento de los tiempos de respuesta a solicitudes de entes de control.</t>
  </si>
  <si>
    <t>Oficina asesora</t>
  </si>
  <si>
    <t>Gestión le Comunicaciones Estratégicas</t>
  </si>
  <si>
    <t xml:space="preserve">1. Implementar campañas de comunicación externa de acuerdo con las necesidades de cada Dependencia. </t>
  </si>
  <si>
    <t>2. Publicar el 100% de la información requerida por la Entidad para la difusión de la Estrategia permanente de Rendición de cuentas.</t>
  </si>
  <si>
    <t>3. Atender el 100% de las solicitudes de servicios de comunicaciones externa presentadas por las diferentes dependencias para la difusión de información de acuerdo con sus necesidades.</t>
  </si>
  <si>
    <t>4. Aumentar 93000 seguidores  anuales en las redes sociales de la Entidad</t>
  </si>
  <si>
    <t>5. Realizar un informe general mensual sobre las noticias de la Entidad, registradas en los medios masivos de comunicación.</t>
  </si>
  <si>
    <t>6. Implementar campañas de comunicación interna de acuerdo con las necesidades de cada Dependencia.</t>
  </si>
  <si>
    <t>7. Realizar 15 publicaciones mensuales en la Intranet, con lenguaje claro, incluyente y no sexista.</t>
  </si>
  <si>
    <t>8. Atender el 100% de las solicitudes de servicios de comunicaciones internas presentadas por las diferentes dependencias para la difusión de información de acuerdo a sus necesidades.</t>
  </si>
  <si>
    <t>Direccionamiento Estrategico</t>
  </si>
  <si>
    <t>2. Realizar el seguimiento y registro formal consolidado al 100%  a nombre de la  SDSCJ, del avance en los indicadores hacia el cumplimiento de los compromisos institucionales de los planes de acción de Políticas Públicas Distritales y otros Planes interinstitucionales</t>
  </si>
  <si>
    <t>9. Desarrollar actividades que permitan fortalecer los cinco programas ambientales del Plan Institucional de Gestión Ambiental PIGA, en el marco del cumplimiento normativo ambiental vigente.</t>
  </si>
  <si>
    <t>7. Consolidación y validación de los reportes  del  Plan Anticorrupción y de Atención al Ciudadano-PAAC y el Plan de Acción de MIPG. (Decreto 612 de 2018)</t>
  </si>
  <si>
    <t xml:space="preserve">Política 3 – Planeación Institucional </t>
  </si>
  <si>
    <t xml:space="preserve">1. Acompañar las acciones para implementación de la reglamentación derivada del Plan de Ordenamiento Territorial Vigente en los equipamentos del sector de seguridad, defensa, convivencia y justicia.
derivada del Plan de Ordenamiento Territorial Vigente en los equipamientos del sector de Seguridad, defensa, convivencia y justicia.
</t>
  </si>
  <si>
    <t>10. Apoyar la articulación, el acompañamiento  y asistencia a las Subsecretarías misionales y a la MEBOG, en la actualización de los criterios de elegibilidad y viabilidad del Sector, así como de sus anexos técnicos, para los Fondos de Desarrollo Local</t>
  </si>
  <si>
    <t>8. Acompañar metodológicamente la formulación y realizar el  seguimiento a Planes Institucionales: Plan Estratégico institucional PEI, Plan de Acción- POA. (Decreto 612 de 2018)</t>
  </si>
  <si>
    <t>3. Desarrollar un esquema de seguimiento a la ejecución presupuestal de la inversión articulado con el Plan Anual de Adquisiciones. (Decreto 612 de 2018)</t>
  </si>
  <si>
    <t>Fortalecimiento Institucional</t>
  </si>
  <si>
    <t>Política 13 – Participación ciudadana en la gestión pública</t>
  </si>
  <si>
    <t>6. Realizar las acciones previas de preparación para el desarrollo de la audiencia pública de rendición de cuentas (Decreto 612 de 2018)</t>
  </si>
  <si>
    <t>4. Realizar las actividades definidas en el plan de trabajo para obtener la Certificación de Calidad bajo la norma ISO 9001:2015.</t>
  </si>
  <si>
    <t xml:space="preserve">5. Diseñar e Implementar estrategia de apropiación del modelo integrado de planeación y gestión.  </t>
  </si>
  <si>
    <t>Gestión Integral a las Personas Privadas de la Libertad -PPL-</t>
  </si>
  <si>
    <t>6.Fortalecer las estrategias de acceso a la justicia para la ciudadanía que requiere de respuestas frente a servicios de acceso a la justicia, en especial, la articulación de los diferentes operadores del nivel nacional y territorial. Así ́como la integra</t>
  </si>
  <si>
    <t>1. Reportar en el informe mensual del Cuerpo de Custodia el 100% de los elementos y sustancias prohibidas que se detecten en el ingreso de los visitantes a las PPL que se presentan los fines de semana</t>
  </si>
  <si>
    <t xml:space="preserve">2. Garantizar que de la Cárcel Distrital no se presenten fugas de los PPL en la permanencia ni en las remisiones requeridas Juzgados, Citas Médicas, Hospitalizaciones, Urgencias). </t>
  </si>
  <si>
    <t xml:space="preserve">3. Revisar, actualizar documentos relacionados al  Sistema de Gestión de la Calidad, relacionados con  el proceso de Custodia y Vigilancia </t>
  </si>
  <si>
    <t>4. Brindar programas, actividades y/o  talleres  de  capacitación y ocupación válida para la redención de pena  aprobados en el plan ocupacional al 90% de las PPL.</t>
  </si>
  <si>
    <t>5. Sensibilizar en el año al 100% de las PPL en temas de prevención: conducta suicida, consumo de sustancias psicoactivas y delitos sexuales.</t>
  </si>
  <si>
    <t>6. Brindar las raciones alimentarias al 100%  de la población carcelaria.</t>
  </si>
  <si>
    <t>7. Brindar atención en salud al 100% de las PPL que solicite acceso a dichos servicios.</t>
  </si>
  <si>
    <t>8. Tramitar el 100% de las ordenes de libertad de las PPL  dentro de las 24 horas siguientes al recibo de los antecedentes judiciales de la Interpol y verificados dichos antecedentes con la hojas de vida.</t>
  </si>
  <si>
    <t>9. Tramitar el 100% de las solicitudes de redención de pena incoadas por los despachos judiciales o las PPL ante el área jurídica.</t>
  </si>
  <si>
    <t>Acceso y Fortalecimiento a la Justicia</t>
  </si>
  <si>
    <t xml:space="preserve">Política 11 – Servicio al ciudadano </t>
  </si>
  <si>
    <t xml:space="preserve">1. Implementar el 100% de actividades necesarias para poder inaugurar una (1) nueva Ruta de Atención Integral para Mujeres en el Distrito
</t>
  </si>
  <si>
    <t xml:space="preserve">2. Implementar el 100%  de actividades necesarias para poder inaugurar dos (2) nuevos Centros de Radicación de Demandas a Formato en el Distrito 
</t>
  </si>
  <si>
    <t>4. Orientar de forma cualificada al total de ciudadanos(as) que lo soliciten de acuerdo a sus necesidades específicas por medio del Centro de Recepción e Información (CRI) de Casas de Justicia, en el marco del funcionamiento del Programa Nacional de Casas de Justicia</t>
  </si>
  <si>
    <t xml:space="preserve">3. Crear o actualizar el total de procedimientos que se requieran con relación al proceso de Acceso y Fortalecimiento a la Justicia, junto con los documentos asociados que se consideren pertinentes y que se encuentren bajo responsabilidad de la Dirección de Acceso a la Justicia (DAJ)
</t>
  </si>
  <si>
    <t>N/A</t>
  </si>
  <si>
    <t>1. Elaborar un documento que dé cuenta de la visibilización de los programas y estrategias que adelanta la dirección de responsabilidad penal adolescente en las políticas públicas, subcomités y demás instancias de las que somos parte.</t>
  </si>
  <si>
    <t xml:space="preserve">2. Ejecutar el 100% de las fases definidas en la vigencia, para mejorar la operación del tablero de control a partir de los datos registrados en el Sistema de Información SIRPA. </t>
  </si>
  <si>
    <t>3. Realizar jornadas de socialización y/o sensibilización de los programas y estrategias adelantadas desde la Dirección.</t>
  </si>
  <si>
    <t>4. Coordinar la convocatoria y realización de seis (6) sesiones del Comité de Coordinación Distrital de Responsabilidad Penal para Adolescentes.</t>
  </si>
  <si>
    <t>1. Brindar alimentación al 100% de las Personas Privadas de la LIbertad recluídas en el Centro Especial de Reclusión - CER.</t>
  </si>
  <si>
    <t>2. Gestionar la atención en salud a las Personas Privadas de la LIbertad del Centro Especial de Reclusión - CER que lo requieran.</t>
  </si>
  <si>
    <t>4. Efectuar el trámite del 100% de las boletas de libertad proferidas por la autoridad judicial competente previo a la verificación de antecedentes dados por la Dirección de Investigación Criminal Interpol y confrontada con los procesos reportados en el portal de la Rama Judicial.</t>
  </si>
  <si>
    <t>5. Prevenir y evitar el 100% de las fugas de las Personas Privadas de la Libertad recluídas en el Centro Especial de Recluasión CER</t>
  </si>
  <si>
    <t>3. Generar el diagnóstico de los procesos, procedimientos y protocolos necesarios para el correcto funcionamiento del  Centro Especial de Reclusión - CER.</t>
  </si>
  <si>
    <t>1. Realizar el seguimiento presupuestal de las estrategias de los componentes de acceso a la justicia, Cárcel Distrital y Responsabilidad Penal.</t>
  </si>
  <si>
    <t xml:space="preserve">2. Realizar caracterización de la poblacion poblacion privada de la libertad a cargo de la Subsecretaria de Acceos a la Justicia </t>
  </si>
  <si>
    <t>Gestión Estratégica del Talento Humano</t>
  </si>
  <si>
    <t>Política 1 – Gestión Estratégica del Talento Humano</t>
  </si>
  <si>
    <t>1. Ejecutar el 100% de las actividades del Plan estrategico de talento humano y los 5 planes de acción, en el marco del Programa "Talento Humano en una organización saludable", en los módulos de Hábitos Saludables, Seguridad y Salud en el trabajo,  Bienestar - Incentivos - Estímulos - Reconocimientos, Secretaría en Familia, Secretaría Sostenible formación y Capacitación, Sistema de Información para la Planeación y Gestión,   (Decreto 612 de 2018)</t>
  </si>
  <si>
    <t>Política 2- Integridad</t>
  </si>
  <si>
    <t>2. Ejecutar el 100% de las actividades a cargo de la Dirección de Gestión Humana, definidas en el Plan Anticorrupción y de Atención al Usuario.  (Decreto 612 de 2018)</t>
  </si>
  <si>
    <t>Gestión de Recursos Físicos al Servicio de la Entidad</t>
  </si>
  <si>
    <t>1. Atender los requerimientos para la entrada de los bienes de la SSCJ.</t>
  </si>
  <si>
    <t xml:space="preserve">2. Atender las necesidades de mantenimiento y mejoramiento de la sede administrativa. </t>
  </si>
  <si>
    <t>Gestión Documental</t>
  </si>
  <si>
    <t>Política 15 – Gestión documental</t>
  </si>
  <si>
    <t>3. Atender las transferencias documentales primarias de la SCJ de acuerdo a la TRD.   (Decreto 612 de 2018)</t>
  </si>
  <si>
    <t>4. Implementación de los Programas del Sistema Integrado de Conservación.   (Decreto 612 de 2018)</t>
  </si>
  <si>
    <t>5. Realizar la actualización e implementación de los instrumentos archivísticos de la SCJ.   (Decreto 612 de 2018)</t>
  </si>
  <si>
    <t xml:space="preserve">Gestión de Tecnologías de la Información </t>
  </si>
  <si>
    <t>Política 7 – Gobierno digital</t>
  </si>
  <si>
    <t>1. Adquirir  14  bienes y/o servicios requeridos para contar con la disponibilidad de los componentes de infraestructura y servicios tecnológicos</t>
  </si>
  <si>
    <t>3. Ejecutar las acciones planificadas para actualizar al 100%  los servicios  tecnológicos existentes que optimicen la productividad de la Entidad en el marco de la gestión por procesos.</t>
  </si>
  <si>
    <t>4. Ejecutar al 100 % las  acciones planificadas para  elaborar y/o  actualizar   los documentos asociados con el dominio de Gobierno de TI, así como lo relacionado con la divulgación  y  socialización de  los mismos.</t>
  </si>
  <si>
    <t>5. Ejecutar al 100 % las acciones  planificadas para divulgar, socializar  e incentivar el  uso de los servicios ciudadanos digitales existentes. para lo cual se requiere del desarrollo de una (1) actividad de manera trimestral.</t>
  </si>
  <si>
    <t>6. Ejecutar al 100% las acciones planificadas en el Plan Estratégico de Tecnologías de Información - PETI, en lo referente a la gestión de proyectos tecnológicos.  (Decreto 612 de 2018)</t>
  </si>
  <si>
    <t>7. Planear y ejecutar al 100 % la estrategia para fortalecer el uso y apropiación de las soluciones e infraestructura tecnológica al interior de la Entidad.</t>
  </si>
  <si>
    <t>Política 8 – Seguridad digital</t>
  </si>
  <si>
    <t>2. Actualizar al 100% los planes que se tienen establecidos en el marco de Plan Estratégico de Tecnologías - PETI 2020-2024, contemplando los requerimientos y necesidades de los demás procesos:
1. Actualizar los servicios tecnológicos existes e implementación de nuevos
2. Actualizar y/o elaborar documentos asociados con el dominio de Gobierno de TI 
3. Actualizar los servicios ciudadanos digitales existes e implementación de nuevos
4. Actualizar los sistemas de información existes e implementación de nuevos, con el fin de mejorar su funcionalidad, accesibilidad y usabilidad 
5. Actualizar las acciones de sensibilización y/o capacitación para fortalecer el uso y apropiación de los soluciones y servicios tecnológicos al interior de la Entidad
6. Implementación del Sistema de Gestión de Seguridad de la Información (Plan de seguridad y privacidad en la información y el plan de tratamiento de riesgos de seguridad de la información)
(Decreto 612 de 2018)</t>
  </si>
  <si>
    <t>Gestión Financiera</t>
  </si>
  <si>
    <t>1. Realizar 3 mesas de trabajo durante la vigencia 2023  con las diferentes áreas de la SDSCJ, para orientar en los errores más frecuentes que se presentan al momento de la radicación de los pagos  y poder disminuir el número de devoluciones de cuentas</t>
  </si>
  <si>
    <t>2, Realizar 4 seguimientos durante la vigencia a las cifras reportadas en los Estados de Situación Financiera (Matriz de Seguimiento) , para la sostenibilidad de la información contable de de la SDSCJ</t>
  </si>
  <si>
    <t>3. Realizar  23  seguimientos a la ejecución presupuestal de la vigencia, reserva y pasivos exigibles de las diferentes subsecretarias de la SDSCJ</t>
  </si>
  <si>
    <t>4. Realizar 2 capacitaciones y/o asesorías con las diferentes áreas de la SDSCJ, para orientar en los traslados presupuestales y trámite de pasivos exigibles</t>
  </si>
  <si>
    <t>5. Realizar tres (3) mesas de trabajo con las áreas a fin de depurar las partidas que deban ser objeto de sostenibilidad contable en los Estados Financieros de la SDSCJ</t>
  </si>
  <si>
    <t>6. Realizar 2 mesas de trabajo para socializar los diferentes cambios a nivel normativo de la Contaduría General de la Nación y la DDC aplicables a la SDSCJ</t>
  </si>
  <si>
    <t xml:space="preserve">7. Realizar la actualización de los procedimientos, formatos e instructivos de la Direccion Financiera, teniendo en cuenta los cambios normativos y operacionales que se generen durante el transcurso de la vigencia. </t>
  </si>
  <si>
    <t>8.  Realizar el trámite de pago de las cuentas radicadas en la Direccion Financiera que cumplan con las normas y procedimientos vigentes.</t>
  </si>
  <si>
    <t>9. Atender las solicitudes de expedicion  de CDP, CRP y tramite de traslados presupuestales conforme a la normatividad vigente.</t>
  </si>
  <si>
    <t xml:space="preserve">Gestión Contractual </t>
  </si>
  <si>
    <t>Política 5 – Compras y Contratación Pública</t>
  </si>
  <si>
    <t>5. Revisar y elaborar los procesos de contratación que sean de competencia de la Dirección Jurídica y Contractual de la vigencia 2023</t>
  </si>
  <si>
    <t>Gestión Jurídica</t>
  </si>
  <si>
    <t>Política 10 – Mejora normativa</t>
  </si>
  <si>
    <t xml:space="preserve">4. Impulsar los procesos disciplinarios en etapa de juzgamiento dentro de los términos de ley </t>
  </si>
  <si>
    <t>2. Realizar la transferencia primaria de los expedientes físicos sujetos a esta de las vigencias 2016 a 2018, de acuerdo a la tabla de retención documental</t>
  </si>
  <si>
    <t>Política 9 – Defensa jurídica</t>
  </si>
  <si>
    <t>1. Ejercer la representación judicial y extrajudicial de la Secretaría Distrital de Seguridad, Convivencia y Justicia</t>
  </si>
  <si>
    <t>3. Tramitar las segundas instancias conforme con las atribuciones conferidas por la Ley 1801 de 2016 y el Acuerdo Distrital 735 de 2019</t>
  </si>
  <si>
    <t>Atención y Relación con el Ciudadano</t>
  </si>
  <si>
    <t>3. Establecer y ejecutar el plan de trabajo de la estrategia de acercamiento a lengua de señas de la Entidad para potenciar la atención de personas con discapacidad auditiva. (Decreto 612 de 2018)</t>
  </si>
  <si>
    <t>4. Socializar y/o difundir, al interior de la entidad los “Lineamientos relacionados con la Política Pública Distrital de Servicio a la Ciudadanía” (Decreto 612 de 2018)</t>
  </si>
  <si>
    <t>5. Realizar la medición de la calidad de las respuestas a las PQRSDF ciudadanas emitidas por la SDSCJ, con el objetivo de generar alertas al interior de las áreas para que las mismas implementen acciones de mejora (Decreto 612 de 2018)</t>
  </si>
  <si>
    <t>1. Realizar seguimiento mensual al plan anual de adquisiciones de la Secretaría Distrital de Seguridad, Convivencia y Justicia, con el objetivo de generar puntos de control y alarmas en la contratación de inversión y funcionamiento de la entidad.   (Decreto 612 de 2018)</t>
  </si>
  <si>
    <t>2. Realizar seguimiento trimestral a los proyectos de inversión de la Subsecretaría de Gestión Institucional, con el objetivo de generar puntos de control y alarmas en la consecución de las metas y ejecución de los mismos. (Decreto 612 de 2018)</t>
  </si>
  <si>
    <t>Subsecretaria de Inversión y Fortalecimiento de Capacidades Operativas</t>
  </si>
  <si>
    <t>Administración de Bienes Muebles e Inmuebles para el Fortalecimiento de la Capacidades Operativas</t>
  </si>
  <si>
    <t>1. Mantener el nivel de cumplimiento de las actividades descritas dentro de la Metodología de Supervisión en el 80% de los contratos en ejecución asignados a la Dirección de Bienes.</t>
  </si>
  <si>
    <t>3. Formular Un (1) Plan de mantenimiento integral de para los Bienes Muebles e Inmuebles, en propiedad y/o a cargo de la SDSCJ</t>
  </si>
  <si>
    <t>4. Lograr mantener el consumo del combustible con una variación no mayor al 10% del volumen de combustible consumido en el trimestre anterior.</t>
  </si>
  <si>
    <t>5. Verificar mediante visitas aleatorias el uso y estado de los bienes y el estado de las placas de inventario de 2,000 bienes que hacen parte de los contratos de comodatos vigentes</t>
  </si>
  <si>
    <t xml:space="preserve">6. Elaborar, gestionar y efectuar el seguimiento al 100% de las herramientas de planeación presupuestal y de gestión a cargo de la Dirección de Bienes de la Subsecretaría de Inversión y fortalecimiento de capacidades operativas. </t>
  </si>
  <si>
    <t>2. Realizar al 100% el seguimiento semanal a los contratos de construcción de obras nuevas por medio de la ficha de seguimiento de obras</t>
  </si>
  <si>
    <t>3. Efectuar la ordenación archivística de 80 metros lineales de expedientes contractuales.</t>
  </si>
  <si>
    <t>1. Realizar mesas de trabajo trimestrales con la Dirección Jurídica y contractual y con las áreas que se requiera, para hacer la revisión de la documentación asociada al proceso contractual.</t>
  </si>
  <si>
    <t>2. Realizar un reporte trimestral a los Supervisores de los contratos que requieren liquidación.</t>
  </si>
  <si>
    <t>4. Realizar reporte a las dependencias informando el avance en la radicación de los procesos de contratación, para el cumplimiento del PAA. (Decreto 612 de 2018)</t>
  </si>
  <si>
    <t>5. Gestionar copias de seguridad de los expedientes digitales de la vigencias 2022 en adelante.</t>
  </si>
  <si>
    <t>1. Realizar 197  estudios de procesos precontractuales para el fortalecimento de las capacidades operativas de los organismos de seguridad y justicia del distrito</t>
  </si>
  <si>
    <t>2. Realizar 8 mesas de trabajo de seguimiento y control que garanticen la elaboración de los estudios precontractuales para el fortalecimento de las capacidades operativas de los organismos de seguridad y justicia del Distrito</t>
  </si>
  <si>
    <t>3. Realizar 18 mesas de trabajo técnicas con los clientes internos y externos para validar las especificaciones tecnicas u otros aspectos de los bienes y servicios requeridos para el fortalecimentos de las capacidades operativas de los organismos de seguridad y justicia del Distrito.</t>
  </si>
  <si>
    <t>4. Elaborar, gestionar y efectuar seguimientos a las herramientas de planeación presupuestal y de gestión a cargo de la Dirección Técnica y de la Subsecretaría de Inversión y fortalecimiento de capacidades operativas. (Decreto 612 de 2018)</t>
  </si>
  <si>
    <t>5. Realizar revisiones y/o actualización a que haya lugar de la documentación y de procedimientos que permitan consolidar la gestión misional de la Dirección Técnica de la Subsecretaría de Inversión y fortalecimiento de capacidades operativas.</t>
  </si>
  <si>
    <t>6. Ejecutar actividades a cargo de la Dirección Técnica, definidas en el Plan Anticorrupción y Atención al Ciudadano (Decreto 612 de 2018)</t>
  </si>
  <si>
    <t>3. Requerir 4 informes anuales a los responsables de meta y a las Direcciones, para el seguimiento a la planeación y ejecución de las mismas, de los proyectos que gerencia la Subsecretaría de Inversiones.</t>
  </si>
  <si>
    <t>4. Efectuar 12 reuniones de control y seguimiento a la planeación y ejecución de las metas de los proyectos de inversión que gerencia la Subsecretaría de Inversiones con su respectiva acta.</t>
  </si>
  <si>
    <t>2. Realizar 4 mesas de trabajo técnicas con las agencias (MEBOG, Brigada XIII, Fiscalía, Migración Colombia) para el seguimiento a la planeación, ejecución y necesidades de adquisición de bienes y servicios requeridos para el fortalecimiento de sus capacidades operativas enfocadas en seguridad y justicia del Distrito.</t>
  </si>
  <si>
    <t>1. Elaborar 4 reportes de conciliación de información del seguimiento frente al cumplimiento de metas entre las Subsecretarías de Acceso a la Justicia e Inversiones.</t>
  </si>
  <si>
    <t>Gestión de Seguridad y Convivencia</t>
  </si>
  <si>
    <t>5.Implementar estrategias y acciones interinstitucionales orientadas a mejorar la confianza entre la ciudadanía y la institucionalidad a través del fortalecimiento de conductas de auto regulación, regulación mutua, diálogo y participación social y cultura</t>
  </si>
  <si>
    <t>1. Realizar seguimiento a la implementación de la estrategia de intervención de entornos vulnerables</t>
  </si>
  <si>
    <t xml:space="preserve">2. Realizar seguimiento a la implementación de la estrategia de sensibilización y mitigación del riesgo para la ciudad, con énfasis en las poblaciones en alto riesgo
 </t>
  </si>
  <si>
    <t>3. Realizar seguimiento a la formación de  jóvenes en habilidades de mediación, tolerancia, empatía, autocontrol y manejo de emociones para prevenir la vinculación de jóvenes al delito, violencia y consumo de sustancias</t>
  </si>
  <si>
    <t>4. Realizar seguimiento al fortalecimiento de 800 grupos ciudadanos</t>
  </si>
  <si>
    <t>5.  Realizar seguimiento a la implementación de la estrategia de fortalecimiento de la cultura ciudadana y la participación para la seguridad, convivencia y la prevención de violencia basada en género y el machismo, a través de la gestión en el territorio</t>
  </si>
  <si>
    <t>5. Implementar estrategias y acciones interinstitucionales orientadas a mejorar la confianza entre la ciudadanía y la institucionalidad a través del fortalecimiento de conductas de auto regulación, regulación mutua, diálogo y participación social y cultur</t>
  </si>
  <si>
    <t>1. Realizar seguimiento a la implementación de la estrategia intersectorial articulada con los organismos de seguridad y justicia, contra las estructuras criminales vinculadas a escenarios de economía ilegal, con apoyo de unidades elites interinstitucionales que se dedique a la investigación, rastreo de activos ilegales, judicialización y desmantelamiento</t>
  </si>
  <si>
    <t>8. Consolidar un sistema de seguridad de alcance distrital y regional que permita la reducción de los índices de criminalidad en la ciudad basado en el trabajo articulado con organismos de seguridad en temas operativos y de inteligencia, la integración te</t>
  </si>
  <si>
    <t>2. Desarrollar las acciones contenidas en los planes territoriales de seguridad y convivencia en el enfoque de control del delito</t>
  </si>
  <si>
    <t>1. Realizar seguimiento a  la implementación del inventario de estructuras criminales</t>
  </si>
  <si>
    <t>2. Realizar seguimiento al estado actual de implementación de la estrategia institucional para la prevención y el control del delito, con énfasis en la gestión del riesgo de las amenazas y los hechos terroristas a la infraestructura vital y las entradas y salidas de la ciudad</t>
  </si>
  <si>
    <t>Total general</t>
  </si>
  <si>
    <t> </t>
  </si>
  <si>
    <t>FORMULACIÓN POA</t>
  </si>
  <si>
    <t>SEGUIMIENTO</t>
  </si>
  <si>
    <t>EJECUCIÓN</t>
  </si>
  <si>
    <t>AVANCE TOTAL</t>
  </si>
  <si>
    <t xml:space="preserve">PORCENTAJE DE EJECUCIÓN </t>
  </si>
  <si>
    <t>CUMPLIMIENTO POR ACTIVIDAD</t>
  </si>
  <si>
    <t>SEGUIMIENTO PRIMER TRIMESTRE PRIMERA LÍNEA DE DEFENSA</t>
  </si>
  <si>
    <t>MONITOREO PRIMER TRIMESTRE SEGUNDA LÍNEA DE DEFENSA (OAP)</t>
  </si>
  <si>
    <t>SEGUIMIENTO SEGUNDO TRIMESTRE PRIMERA LÍNEA DE DEFENSA</t>
  </si>
  <si>
    <t>MONITOREO SEGUNDO TRIMESTRE SEGUNDA LÍNEA DE DEFENSA (OAP)</t>
  </si>
  <si>
    <t>SEGUIMIENTO TERCER  TRIMESTRE PRIMERA LÍNEA DE DEFENSA</t>
  </si>
  <si>
    <t>MONITOREO TERCER TRIMESTRE SEGUNDA LÍNEA DE DEFENSA (OAP)</t>
  </si>
  <si>
    <t>SEGUIMIENTO CUARTO  TRIMESTRE PRIMERA LÍNEA DE DEFENSA</t>
  </si>
  <si>
    <t>MONITOREO CUARTO TRIMESTRE SEGUNDA LÍNEA DE DEFENSA (OAP)</t>
  </si>
  <si>
    <t>OFICINA/OFICINA ASESORA/SUBSECRETARÍA</t>
  </si>
  <si>
    <t>PROCESO</t>
  </si>
  <si>
    <t>OBJETIVO ESTRATÉGICO</t>
  </si>
  <si>
    <t>POLÍTICA MIPG</t>
  </si>
  <si>
    <t>ACTIVIDAD</t>
  </si>
  <si>
    <t>UNIDAD DE MEDIDA</t>
  </si>
  <si>
    <t>PONDERACIONES</t>
  </si>
  <si>
    <t>TRIMESTRE 1</t>
  </si>
  <si>
    <t>TRIMESTRE 2</t>
  </si>
  <si>
    <t>TRIMESTRE 3</t>
  </si>
  <si>
    <t>TRIMESTRE 4</t>
  </si>
  <si>
    <t>META ANUAL</t>
  </si>
  <si>
    <t>TIPO DE META</t>
  </si>
  <si>
    <t>OCULTAR</t>
  </si>
  <si>
    <t>LOGROS</t>
  </si>
  <si>
    <t>DIFICULTADES</t>
  </si>
  <si>
    <t>MEDIDAS CORRECTIVAS</t>
  </si>
  <si>
    <t>MEDIO DE VERIFICACIÓN</t>
  </si>
  <si>
    <t>OPORTUNIDAD EN LA ENTREGA DE LA INFORMACIÓN</t>
  </si>
  <si>
    <t>OBSERVACIONES</t>
  </si>
  <si>
    <t xml:space="preserve">OPORTUNIDAD EN LA ENTREGA DE LA INFORMACIÓN	</t>
  </si>
  <si>
    <t>Porcentaje</t>
  </si>
  <si>
    <t>Demanda</t>
  </si>
  <si>
    <t>Campaña ‘Ojo al Cartel’
Esta campaña constó de la difusión de videos y mensajes invitando a la ciudadanía a denunciar a estos delincuentes. Se realizaron 11 publicaciones en diferentes formatos entre los que se encuentran los carteles en su formato original y en un formato ideado por la Oficina Asesora de Comunicaciones (máquina de escribir). Así mismo, se comunicaron las diferentes capturas que se realizaron.
Campaña ‘Redes Ciudadanas’
Esta campaña constó de varios videos en los cuales los ciudadanos que hacen parte de una Red Ciudadana y que recibieron kits tecnológicos por parte de la Secretaría Distrital de Seguridad contaran su experiencia para, a través de ellos y ellas, motivar al resto de la ciudadanía. Se realizaron 10 publicaciones en diferentes formatos.</t>
  </si>
  <si>
    <t>En el documento en pdf se puede encontrar los 21 enlaces en los cuales se soporta cada una de las campañas realizadas</t>
  </si>
  <si>
    <t>Sí</t>
  </si>
  <si>
    <r>
      <t>Campaña 1: “Cógela suave, respira y piensa”</t>
    </r>
    <r>
      <rPr>
        <sz val="11"/>
        <color rgb="FF000000"/>
        <rFont val="Arial"/>
        <family val="2"/>
      </rPr>
      <t xml:space="preserve">
 Esta campaña se realizó en el mes de abril en vísperas de la Semana Santa, dado que esta es una de las épocas del año con mayor número de riñas en la ciudad de Bogotá, por lo anterior esta campaña buscaba prevenir y generar conciencia ciudadana sobre los actos de intolerancia que pueden desencadenar en situaciones que ponen en riesgo la vida de las personas. La misma es una iniciativa importante, ya que ayuda, a través de una campaña pedagógica, a disminuir los casos de violencia y agresiones que ocurren durante estas celebraciones debido a la intolerancia y delitos como homicidios.</t>
    </r>
    <r>
      <rPr>
        <b/>
        <sz val="11"/>
        <color rgb="FF000000"/>
        <rFont val="Arial"/>
        <family val="2"/>
      </rPr>
      <t xml:space="preserve">
Campaña 2: “Saca lo mejor de ti”</t>
    </r>
    <r>
      <rPr>
        <sz val="11"/>
        <color rgb="FF000000"/>
        <rFont val="Arial"/>
        <family val="2"/>
      </rPr>
      <t xml:space="preserve">
 La campaña "Saca lo mejor de ti" realizada por la Secretaría Distrital de Seguridad, Convivencia y Justicia tiene como objetivo principal sacar lo mejor de cada uno en el mes de las madres y resaltar la función de las madres en las familias durante el Día de la Madre, celebrado en Colombia en el mes de mayo.</t>
    </r>
    <r>
      <rPr>
        <b/>
        <sz val="11"/>
        <color rgb="FF000000"/>
        <rFont val="Arial"/>
        <family val="2"/>
      </rPr>
      <t xml:space="preserve">
En paralelo, se realizaron diferentes campañas de sosteniemiento sobre los servicios misionales de la entidad</t>
    </r>
    <r>
      <rPr>
        <sz val="11"/>
        <color rgb="FF000000"/>
        <rFont val="Arial"/>
        <family val="2"/>
      </rPr>
      <t>, reforzando la certificación y los avances que ha tenido la línea de emergencias 123, como también, resaltando las estrategias para mejorar la seguridad en Bogotá con el refuerzo de los comandos especializados:
Campaña Sostenimiento Certificación NENA 911 Línea de Emergencias 123
La Línea de Emergencias 123 de Bogotá, operada y administrada por la Secretaría Distrital de Seguridad, se convierte en la única en Suramérica, y por ende en referente nacional y para la región, en obtener la certificación internacional de la National Emergency Number Association (NENA 9-1-1), la organización americana líder en materia de atención de emergencias.
Campaña  Comandos Especializados 
Los Comandos Especializados es una campaña transversal, teniendo en cuenta que hace parte de una de las cinco estrategias implementadas por la Administración Distrital para mejorar la seguridad en Bogotá. Estos Comandos están conformados por personal de la Policía Nacional y de la Alcaldía Mayor de Bogotá, y tienen como objetivo garantizar el cuidado y la seguridad de la ciudadanía, el espacio público, la Bogotá nocturna y el sistema de transporte masivo, entre otros importantes espacios de la ciudad. Esta campaña es permanente por lo cual se esta divulgando  constatemente en redes sociales.</t>
    </r>
  </si>
  <si>
    <t>En la carpeta de evidencias meta 1 se encuentran tres carpetas, una por cada mes en las cuales se puede encontrar 1 archivo por cada campaña en donde reposan los enlaces de las respectivas actividades adelantadas.</t>
  </si>
  <si>
    <t xml:space="preserve">Las campañas de comunicación externa, se realizan como valor agregado y parte de las funciones de la OAC, para divulgar los servicios y acciones de la SSCJ. Adional a esto, por lineamiento de Alcaldia Mayor se deben promover los logros de las entidades distritales, generando estrategias comunicativas para dar a conocer a la ciudadania las acciones en pro de la seguridad. Para cumplir con esta directriz y apoyar la labor de las dependencias y oficinas se realizaron las siguientes campañas:
Campaña 1: “Para qué sirven las cámaras de Video Vigilancia” 
La estrategia de Cámaras de Video Vigilancia de la Secretaría de Seguridad, Convivencia y Justicia (SCJ) es una estrategia diseñada para mejorar la seguridad y la vigilancia en la ciudad que consiste en la instalación y operación de cámaras de video en lugares estratégicos, como calles, parques y espacios públicos, con el fin de monitorear y registrar actividades en tiempo real, lo que ha permitido la captura de casi 1900 personas este año.  
Campaña 2: “Ruta Mujer” 
La Ruta Mujer es una iniciativa elaborada por la Oficina Asesora de Comunicaciones (OAC) de la Secretaría de Seguridad, Convivencia y Justicia (SCJ). Esta iniciativa tiene como objetivo principal proporcionar un camino claro y estratégico para abordar y atender las necesidades específicas de las mujeres en diversas áreas, como la seguridad, la convivencia y la justicia.  
Campaña 3: “Casas de Justicia” 
Las Casas de Justicia de la Secretaría de Seguridad, Convivencia y Justicia (SCJ) son centros de atención y servicios diseñados para acercar la justicia y los recursos legales a las comunidades locales. Estos centros proporcionan una amplia gama de servicios, asesoría legal, mediación, orientación sobre derechos, y acceso a servicios sociales y psicológicos.  
Campaña 4: “Comando especializados” 
Los Comandos Especializados es una campaña transversal, teniendo en cuenta que hace parte de una de las cinco estrategias implementadas por la Administración Distrital para mejorar la seguridad en Bogotá. Estos Comandos están conformados por personal de la Policía Nacional y de la Alcaldía Mayor de Bogotá, y tienen como objetivo garantizar el cuidado y la seguridad de la ciudadanía, el espacio público, la Bogotá nocturna y el sistema de transporte masivo, entre otros importantes espacios de la ciudad.  
Campaña 5: Iniciativas ciudadanas para la Convivencia 
El Equipo Código de Convivencia de la Secretaría de Seguridad, Convivencia y Justicia en alianza con el Instituto Distrital de la Participación y Acción Comunal (IDPAC), lanzan la segunda edición de ‘Iniciativas Ciudadanas para la Convivencia 2023 - Fondo de iniciativas Chikaná’; apoyaran ideas de colectivos y organizaciones juveniles encaminadas a promover la convivencia en la ciudad y prevenir  conductas que ponen en riesgo la vida y la integridad de las personas como las riñas y el porte de armas cortopunzantes. 
	Campaña 6: Amor y Amistad sin violencia 
 Desde este viernes 15 de septiembre y hasta la madrugada del lunes 18 de septiembre, se llevarán a cabo diferentes mega tomas e intervenciones de prevención y control, para principalmente, prevenir y atender violencias contra las mujeres, y simultáneamente aportar a la prevención de las riñas, las lesiones personales, el hurto a personas, los homicidios, la mendicidad y el trabajo infantil. 
Campaña 7: Alerta en Línea 
Esta iniciará en las instituciones educativas distritales, ubicadas en las localidades de Suba, Ciudad Bolívar, Santa Fe, Antonio Nariño y Los Mártires y de la que harán parte estudiantes, docentes y padres de familia, con talleres formativos teórico-prácticos, acompañados de charlas informativas y videos educativos para prevenir situaciones que puedan afectar física o emocionalmente a niños, niñas y adolescentes. 
Campaña 8: Prevención del delito  
Esta iniciativa se suma a toda la estrategia del Plan Bogotá 60 y los Comandos Especializados, que han permitido que en lo corrido de este año la Policía Metropolitana de Bogotá haya capturado a 8.662 delincuentes por hurto en todas sus modalidades, 442 por receptación de autopartes, 267 por extorsión y la desactivación de más de 5.000 riñas, en conjunto con el Escuadrón Anti-Riñas de la Secretaría de Seguridad. 
</t>
  </si>
  <si>
    <t>Se observa que la dependencia realizó cargue de evidencias y registro de información.</t>
  </si>
  <si>
    <t xml:space="preserve">Las campañas de comunicación externa, se realizan como valor agregado y parte de las funciones de la OAC, para divulgar los servicios y acciones de la SSCJ. Adional a esto, por lineamiento de Alcaldia Mayor se deben promover los logros de las entidades distritales, generando estrategias comunicativas para dar a conocer a la ciudadania las acciones en pro de la seguridad. Para cumplir con esta directriz y apoyar la labor de las dependencias y oficinas se realizaron las siguientes campañas:
Campaña 1: “Campo Verde”
El Complejo Integral de Justicia en Bosa Campo Verde, entregado por la Secretaría de Seguridad de Bogotá, se ha convertido en un pilar fundamental para la comunidad del sur de la ciudad en lo que respecta a acceso a la justicia y seguridad. Este complejo alberga una Unidad de Reacción Inmediata (URI) que opera las 24 horas del día, los 7 días de la semana, permitiendo a los ciudadanos denunciar delitos y recibir atención inmediata de las autoridades. La administración de Claudia López se compromete a expandir esta exitosa iniciativa con la construcción de dos nuevas URIs en Suba y Tunjuelito, con el fin de agilizar la judicialización de delitos.
Campaña 2: “Comandos especializados”
Los Comandos Especializados es una campaña transversal, teniendo en cuenta que hace parte de una de las cinco estrategias 	implementadas por la Administración Distrital para mejorar la seguridad en Bogotá. Estos Comandos están conformados por personal de la Policía Nacional y de la Alcaldía Mayor de Bogotá, y tienen como objetivo garantizar el cuidado y la seguridad de la ciudadanía, el espacio público, la Bogotá nocturna y el sistema de transporte masivo, entre otros importantes espacios de la ciudad.
Campaña 3: “Centro Especial de Reclusión (CER)”
El Centro Especial de Reclusión (CER) de Bogotá se ha convertido en un referente nacional al abordar de manera innovadora la problemática del hacinamiento carcelario en Colombia. Este centro, inaugurado por la alcaldesa Claudia López en 2022, está diseñado con un enfoque de resocialización y justicia restaurativa para las personas privadas de la libertad. Con 216 cupos actualmente y planes de expansión a 500, el CER se ubica en la localidad de Puente Aranda y representa una inversión significativa de más de $22 mil millones.
Campaña 4: “MEBOG”
La Policía Metropolitana de Bogotá ya viene operando desde su nuevo comando, la obra más importante de infraestructura del país en materia de seguridad, entregada por la alcaldesa Claudia López.
En este nuevo edificio, de 32.453 metros cuadrados y con sello urbanístico de alta calidad, la institución y todas sus especialidades cuentan con más capacidades tecnológicas, de inteligencia, investigación y de movilidad para continuar combatiendo el crimen y reducir los delitos en la ciudad.
Campaña 5: “Mercados Criminales de Autopartes”
La Policía Metropolitana de Bogotá ha recuperado 1.861 vehículos que habían sido hurtados, esto gracias a acciones focalizaron en diferentes localidades.
La Secretaría de Seguridad, Convivencia y Justicia realizó un operativo de inspección para contener la venta de autopartes hurtadas o de dudosa procedencia, especialmente en el barrio La Favorita, de localidad de Los Mártires.
Campaña 6: “Plan Navidad”
Con el Plan Navidad en este fin de año, el Distrito trabajará en conjunto con la Policía Metropolitana de Bogotá, para aumentar los esfuerzos en la prevención de delitos y comportamientos contrarios a la convivencia.
Las intervenciones integrales del plan se harán en los sectores más álgidos de las localidades de Kennedy, Santa Fe, Chapinero, Los Mártires, Puente Aranda, Ciudad Bolívar, Engativá, Fontibón, San Cristóbal y La Candelaria.
Campaña 7: “Nueva herramienta tecnológica para la Línea de Emergencias 123”
La Línea de Emergencias 123 de Bogotá cuenta con una nueva herramienta tecnológica que le permite a la ciudadanía transmitir compartir en video y en tiempo real las imágenes de la situación; lo que permite a los organismos de emergencias mayor oportunidad en la atención y precisión en la ubicación.
</t>
  </si>
  <si>
    <t>Durante el primer trimestre de la vigencia 2023 se adelantaron las siguientes actividades frente a la estrategia permanente de rendición de cuentas:
• En febrero se realizó la consulta ciudadana con la pieza de diálogos ciudadanos para obtener información de la ciudadanía con respecto a nuestra rendición de cuentas.
• Con la pieza Banner Rendición se invita a los ciudadanos y funcionarios a conocer nuestra estrategia de rendición de cuentas 2023</t>
  </si>
  <si>
    <t>De acuerdo con lo anterior estas piezas fueron publicadas en página web, Intranet y redes sociales de la entidad las piezas se adjuntan en la carpeta de evidencias en el documento PDF.</t>
  </si>
  <si>
    <t>Se adelantaron las siguientes actividades frente a la estrategia permanente de rendición de cuentas:En el mes de abril se reaizo 1 dialogo ciudadano sobre acoso a mujeres en espacio público, en el  mes de mayo se divulgo la consulta ciudadana para conocer los temas de interes de la ciudadania y en el mes de junio se realizaron dos dialogos ciudadanos con sus respectivas convocatorias:
Dialogo 1: Seguridad y convivencia
Dialogo 2: Convivencia para la vida</t>
  </si>
  <si>
    <t>En la carpeta de evidencias meta 2 se encuentran tres carpetas, una por cada mes en las cuales se puede encontrar 1 archivo por cada campaña en donde reposan los enlaces de las respectivas actividades adelantadas.</t>
  </si>
  <si>
    <t xml:space="preserve">Dentro de la estrategia de rendición de cuentas, la OAC tiene la directriz de diseñar y divulgar los productos que sean solicitados por las Oficinas y Dependencias para cumplir con la estrategia del año en vigencia. Además hacemos el acompañamiento logístico para llevar a cabo los dialogos con la ciudadania.
Por ello,  se elaboraron piezas graficas de consulta ciudadana y la invitación a la comunidad  para diligenciar la misma. 
Se promociono y realizo el dialogo ciudadano Juntos Combatimos El Cibercrimen el cual se realizó el 24 de agosto de 2023. 
Se realizó la publicación de una consulta ciudadana frente a la estrategia de rendición de cuentas en el mes de septiembre.
 Se realizó dialogo social en conjunto con la Dirección de Gestión Humana.  
</t>
  </si>
  <si>
    <t>En la carpeta de evidencias meta 2 se encuentran tres carpetas, una por cada mes en las cuales se puede encontrar 1 archivo por cada campaña en donde reposan los enlaces de las respectivas actividades adelantadas.
Además se incluye matriz de solicitudes 571 por parte de las Oficinas, en donde se relaciona la solicitud hecha.</t>
  </si>
  <si>
    <t xml:space="preserve">Dentro de la estrategia de rendición de cuentas, la OAC tiene la directriz de diseñar y divulgar los productos que sean solicitados por las Oficinas y Dependencias para cumplir con la estrategia del año en vigencia. Además hacemos el acompañamiento logístico para llevar a cabo los dialogos con la ciudadania.
Por lo anterior se hace la publicación en la página web de los diferentes temas tales como:
1.La consulta ciudadana para la Audiencia Pública de Rendición de cuentas del 2023
2. La publicación en la página web del informe de Rendición de cuentas.
3. Audiencia pública de Rendición de Cuentas 11 diciembre de 2023 </t>
  </si>
  <si>
    <t>En la carpeta de evidencias meta 2 se encuentran tres carpetas, una por cada mes en las cuales se puede encontrar 1 archivo por cada campaña en donde reposan los enlaces de las respectivas actividades adelantadas.Además se anexa matriz de formato 571, en la que cada oficina o dependencia solicita los productos para la difusión de la estrategía. En cuanto a la Audiencia pública, por medio de reuniones estrategicas se establecio la directriz para divulgar y socializar la RC 2023</t>
  </si>
  <si>
    <t>Se recibieron veintitres (23) solicitudes de comunicaciones externas por medio del formato de Solicitud de Productos de Comunicación F-GC-571, de las cuales se atendieron oportunamente veintitres (23), por lo anterior el cumplimiento de este indicador se da en un 100% para este periodo.</t>
  </si>
  <si>
    <t>Se presenta carpeta con los respectivos formatos de solicitud.</t>
  </si>
  <si>
    <t xml:space="preserve">Durante el periodo de referencia, la Oficina Asesora de Comunicaciones de la Secretaría de Seguridad de Bogotá cumplió con la totalidad de productos solicitados por las distintas dependencias, obteniendo un nivel de cumplimiento del 100% en 31 solicitudes realizadas: 18 en el mes de abril, 4 en mayo y 9 en junio. </t>
  </si>
  <si>
    <t>En la carpeta de evidencias meta 3 se encuentran tres carpetas, una por cada mes en las cuales se puede encontrar 2 carpeta1, una con los formatos 571 y otra carpeta con los productos finales.</t>
  </si>
  <si>
    <t xml:space="preserve">Durante el periodo de referencia, la Oficina Asesora de Comunicaciones de la Secretaría de Seguridad de Bogotá cumplió con la totalidad de productos solicitados por las distintas dependencias, obteniendo un nivel de cumplimiento del 100% en 25 solicitudes realizadas: 8 en Julio, 8 en Agosto y 9 en septiembre. </t>
  </si>
  <si>
    <t xml:space="preserve">Durante el periodo de referencia, la Oficina Asesora de Comunicaciones de la Secretaría de Seguridad de Bogotá cumplió con la totalidad de productos solicitados por las distintas dependencias, obteniendo un nivel de cumplimiento del 100% en 16 solicitudes realizadas: 4 en octubre, 10 en noviembre y 2 en diciembre. </t>
  </si>
  <si>
    <t>Número</t>
  </si>
  <si>
    <t>Sumatoria</t>
  </si>
  <si>
    <t xml:space="preserve">Durante el primer trimestre de la vigencia 2023, se presentó un aumento del 7% en el número de total seguidores en las diferentes redes sociales con las que cuenta la Secretaría de Seguridad, Convivencia y Justicia, Este aumento se da tomando como línea base el número de seguidores del último trimestre de la vigencia 2022, para ese momento se contaba con 127701 seguidores, en el periodo para el cual se presenta este informe correspondiente al primer trimestre de la vigencia 2023 se cuenta con 136721 seguidores lo cual representa un aumento de 9020 seguidores. </t>
  </si>
  <si>
    <t>Luego de verificar los hallazgos de la OCI, se hizo la respectiva verificacion en redes para saber a detalle la cantidad de seguidores para el trimestre, por tanto se adjunta cuadro que evidencia la cantidad por cada red social a la fecha. La dificultad presentada fue porque no hubo un empalme de los antigios CM para verificar dichos resultados, por tanto no hay informe a detalle.</t>
  </si>
  <si>
    <t xml:space="preserve">La evidencia son los informes del ultimo trimestre del 2022 y el informe de redes del primer trimestre del 2023 en donde se evidencia el total de seguidores porc ada una de las redes sociales. </t>
  </si>
  <si>
    <t>En la carpeta de evidencias meta 4 se encuentran tres carpetas, una por cada mes en las cuales se encuentra el informe de redes sociales de cada mes.</t>
  </si>
  <si>
    <t xml:space="preserve">En el trimestre hubo un incremento de 48,525 seguidores.Este incremento de seguidores en redes sociales de 158.717 a 207.242 seguidores  frente al trimestre anterior se atribuye al contenido atractivo, a las estrategias de marketing digital efectivas, una interacción activa con la audiencia, el uso y la realización de campañas específicas que generen interés y participación de la ciudadanía en los temas de seguridad.  </t>
  </si>
  <si>
    <t xml:space="preserve">En esta vigencia se presentaron variaciones frente al aumento de número de seguidores, dado que en esta vigencia se impulsó la publicación en redes sociales tales como TikTok y YouTube, generando contenido atractivo y novedoso, lo que genero un aumento exponencial en los últimos trimestres. 
Adicional a esto, con el reporte de las evidencias más detalladas, estamos subsanando 	errores de sumatoria que fueron hallazgo de la OCI para el trimestre anterior
</t>
  </si>
  <si>
    <t>No es posible controlar el aumento del  número de seguidores, sin embargo, estamos detallando el análisis de datos de las redes sociales,  con apoyo de las evidencias del contenido publicado.</t>
  </si>
  <si>
    <t>En la carpeta de evidencias meta 4 se encuentran tres carpetas, una por cada mes en las cuales se encuentra el informe de redes sociales de cada mes. De acuerdo con el hallazgo evidenciado por la OCI se observa error de transcripción al poner los totales de seguidores. La acción se encuentra corregida</t>
  </si>
  <si>
    <t xml:space="preserve">En el trimestre hubo un incremento de 16.554 seguidores. Pasando de un global de  de 207.242 a 223.796 seguidores correspondiente a un aumento del 7% frente al trimestre anterior se atribuye al contenido atractivo, a las estrategias de marketing digital efectivas, una interacción activa con la audiencia, el uso y la realización de campañas específicas que generen interés y participación de la ciudadanía en los temas de seguridad.  </t>
  </si>
  <si>
    <t>En la carpeta de evidencias meta 4 se encuentran tres carpetas, una por cada mes en las cuales se encuentra el informe de redes sociales de cada mes. y además un archivo excel con los resultados por cada red social.</t>
  </si>
  <si>
    <t>Se presentó un informe mensual en el cual se registra la información publicada por los medios de comunicación sobre las diferentes actividades realizadas por la entidad en este periodo de tiempo.</t>
  </si>
  <si>
    <t>Se presenta un informe por mes los cuales se encentran el la carpeta compartida.</t>
  </si>
  <si>
    <t>En la carpeta de evidencias meta 5 se encuentran tres carpetas, una por cada mes en las cuales se encuentra el informe de medios de cada mes.</t>
  </si>
  <si>
    <t>Se realizaron 3 campañas de comunicación interna las cuales fueron Campaña expectativa SIGA, Campaña familiarización SIGA y Campaña Movilidad Sostenible.</t>
  </si>
  <si>
    <t>Se presenta los documentos en los cuales e realizaron cada una de las actividades enunciadas en el punto anterior</t>
  </si>
  <si>
    <r>
      <t>En el periodo del presente informe las campañas de comunicación interna realizadas fueron divulgadas por medio de piezas gráficas en los canales de comunicación de la Entidad, tales como, correo masivo institucional, intranet, pantallas de tv y wall paper. Estas campañas fueron:</t>
    </r>
    <r>
      <rPr>
        <b/>
        <sz val="11"/>
        <color rgb="FF000000"/>
        <rFont val="Arial"/>
        <family val="2"/>
      </rPr>
      <t xml:space="preserve">
Campaña 1. Redes Sociales: </t>
    </r>
    <r>
      <rPr>
        <sz val="11"/>
        <color rgb="FF000000"/>
        <rFont val="Arial"/>
        <family val="2"/>
      </rPr>
      <t>con esta campaña se quizo reforzar en los funcionarios el apoyo a nuestras redes sociales, dandolas a conocer y reiterando que nuestro contenido aporta a la gestion de la entidad.</t>
    </r>
    <r>
      <rPr>
        <b/>
        <sz val="11"/>
        <color rgb="FF000000"/>
        <rFont val="Arial"/>
        <family val="2"/>
      </rPr>
      <t xml:space="preserve">
Campaña 2. Mapa de procesos:  </t>
    </r>
    <r>
      <rPr>
        <sz val="11"/>
        <color rgb="FF000000"/>
        <rFont val="Arial"/>
        <family val="2"/>
      </rPr>
      <t>interiorizar en cada funcionario nuestro mapa de procesos y dar a conocer los puntos claves par la OAP.</t>
    </r>
    <r>
      <rPr>
        <b/>
        <sz val="11"/>
        <color rgb="FF000000"/>
        <rFont val="Arial"/>
        <family val="2"/>
      </rPr>
      <t xml:space="preserve">
Campaña 3. Lanzamiento SIGA: </t>
    </r>
    <r>
      <rPr>
        <sz val="11"/>
        <color rgb="FF000000"/>
        <rFont val="Arial"/>
        <family val="2"/>
      </rPr>
      <t>finalmente se hace campaña de lanzamiento sobre el aplicativo SIGA, que entra como reemplazo del ORFEO, para el tramite documental y archivistico. Para ello se realizaron video tutoriales, piezas informativas, spark y capacitaciones a lo largo del trimestre.
Adicional a estas campañas principales, se realizaron otros refuerzos comunciacionales para la  semana ambiental, Conservando Ando y Riesgos de Corrrupción.</t>
    </r>
  </si>
  <si>
    <t>En la carpeta de evidencias meta 6 se encuentran tres carpetas, una por cada mes en las cuales se encuentra el informe de medios de cada mes.</t>
  </si>
  <si>
    <t xml:space="preserve">La directriz de la OAC es realizar una campaña mensual, las cuales son definidas al inicio de año donde se le da prioridad a una campaña sombrilla por cada dependencia. De acuerdo con la necesidad de las oficinas se realizan estrategias de comunicación adicionales, las cuales tambien son divulgadas por los canales internos de la entidad.
En el periodo del presente informe las campañas de comunicación interna realizadas fueron divulgadas por medio de piezas gráficas en los canales de comunicación de la Entidad, tales como, correo masivo institucional, intranet, pantallas de tv y wall paper. Estas campañas sombrilla fueron: 
	Campaña 1: “Expectativa y fase 1 MIPG” 
Campaña 2: “Mesa De Servicios” 
Se realizaron además estrategias de comunicación para divulgar información pertinente de cada una de las oficinas de la entidad, tales como: Ruta Para La Atención De Peticiones Ciudadanas Etapas 1,2 y 3, Conoce nuestros gestores de integridad y Valores del Código de Integridad  
</t>
  </si>
  <si>
    <t>En la carpeta de evidencias meta 6 se encuentran tres carpetas, una por cada mes en las cuales se encuentra el informe de campañas y estrategias de cada mes. Se adiciona matriz de solicitudes 571, en donde cada oficina formaliza la solicitud de la campaña</t>
  </si>
  <si>
    <t xml:space="preserve">En el periodo del presente informe las campañas de comunicación interna realizadas fueron divulgadas por medio de piezas gráficas en los canales de comunicación de la Entidad, tales como, correo masivo institucional, intranet, pantallas de tv y wall paper. Estas campañas fueron: 
Campaña 1: “Me pongo la 10”
•	Campaña 2: “Servicios digitales para la ciudadanía – Tecnologías y Sistemas de la Información”
•	Campaña 3: “UMC 25 años de servicio”
•	Campaña 4: “Fase 2: Modelo Integral de Planeación y Gestión – MIPG”
</t>
  </si>
  <si>
    <t>El incremento de campañas se debió a la necesidad de divulgar dos campañas más; el cumpleaños de las UMC, el cual no estaba estipulado en el plan anual de elaboración de campañas y la campaña fase 2 de MIPG que se encontraba reportada en un trimestre anterior, pero fue necesario divulgar la siguiente fase con una campaña adicional, por solicitud de la OAP por ser parte de sus metas POA</t>
  </si>
  <si>
    <t>En la carpeta de evidencias meta 6 se encuentran tres carpetas, una por cada mes en las cuales se encuentra el informe de campañas de cada mes y la matriz 571 en donde cada oficina hace la respectiva solicitud</t>
  </si>
  <si>
    <t>Para este periodo no se programo esta actividad</t>
  </si>
  <si>
    <t>No aplica</t>
  </si>
  <si>
    <t>La intranet es una red interna la cual utiliza la SSCJ para facilitar la comunicación, el intercambio de información y la colaboración entre las diferentes áreas. Su función principal es proporcionar un entorno seguro y centralizado donde los miembros de la organización pueden acceder a recursos y herramientas específicas de la entidad por tanto se encuentra en proceso de rediseño para que sea más amigable con los funcionarios y colaboradores y durante el segundo trimestre del 2023 se realizaron 112 publicaciones, cumpliendo con la meta reportada y adicionando publicaciones que reforzaron la comunicación de las areas, entre banners, noticias y videos multimedia así: 33 en abril, 39 en mayo y 40 en junio, lo anterior fortaleciendo el proceso de uso de la intranet por parte de la entidad.</t>
  </si>
  <si>
    <t>En la carpeta de evidencias meta 7 se encuentran tres carpetas, una por cada mes en las cuales se encuentra las actividades realizadas.</t>
  </si>
  <si>
    <t xml:space="preserve">En el periodo del presente informe frente al proceso de posicionar la Intranet de la entidad se realizó la publicación de 18 banners, 39 noticias y 7 contenidos multimedia </t>
  </si>
  <si>
    <t xml:space="preserve">En el periodo del presente informe frente al proceso de posicionar la Intranet de la entidad se realizó la publicación de 63 banners,  54 noticias y 14 contenidos multimedia </t>
  </si>
  <si>
    <t>Se presentaron treinta y ocho (38) solicitudes de comunicaciones interna por medio del formato de Solicitud de Productos de Comunicación F-GC-571, de las cuales se atendieron oportunamente treinta y ocho (38), por lo anterior el cumplimiento de este indicador se da en un 100% para este periodo.</t>
  </si>
  <si>
    <t>Se presenta carpeta con un excel de seguimiento y los respectivos formatos de solicitud.</t>
  </si>
  <si>
    <t>Durante el segundo trimestre de la vigencia 2023, se presentaron 43 solicitudes de comunicaciones internas por medio del formato de Solicitud de Productos de Comunicación F-GC-571, de las cuales se atendieron oportunamente las 43, por lo anterior el cumplimiento de este indicador se da en un 100% para este periodo y está en línea con la meta proyectada para el año 2023.</t>
  </si>
  <si>
    <t>En la carpeta de evidencias meta 8 se encuentran tres carpetas, una por cada mes en las cuales se encuentra dos carpetas adicionales una con los 571 y la otra con los productos solicitados en cada formato..</t>
  </si>
  <si>
    <t xml:space="preserve">Cumplimos con la totalidad de productos solicitados por las distintas dependencias, en donde de 62 solicitudes realizadas se llevó a cabo la publicación de estas obteniendo un nivel de cumplimiento del 100%.  </t>
  </si>
  <si>
    <t xml:space="preserve">Cumplimos con la totalidad de productos solicitados por las distintas dependencias, en donde de 39 solicitudes realizadas se llevó a cabo la publicación de estas obteniendo un nivel de cumplimiento del 100%.  </t>
  </si>
  <si>
    <t>_Se realizó la revisión del procedimiento de LyD -PD-DS-17-v3 y manual de estándares de calidad espacial, generando lineamientos preliminares para el inicio de la formulación del plan de mejora
_Se coordinó, asesoró y consolidó la versión 1 del DTS para  el Plan Maestro del cuidado-PMCSS de acuerdo a solicitud de SPD</t>
  </si>
  <si>
    <t>Documentos anexos de verificación:
_20231100266662_Radicación de Docuemtno técnico de soporte a SDP
_anexo. DTS Diagnósticos sectoriales SDSCJ. En el marco de la reglamentación del Plan Maestro del Sistema del Cuidad y Servicios Sociales
_Proyección acciones de mejora para actualización del procedimiento PD-SD-017 "viabilidad de localización y desarrollo" para equipamientos del sector</t>
  </si>
  <si>
    <t>-Se realizaron las siguientes actividades para la actualización y mejora del procedimiento de LyD_PD_DS_17 y manual de estándares de calidad espacial: gestión, revisión y consolidación de observaciones y aportes remitidas por las dependencias, revisión de procedimientos asociados y documentos resolutorios, proyección de documento técnico de soporte de actualización y mejora
-Se gestionó internamente la información para atender las observaciones y complemetaciones al PMSCSS solicitadas por la SDP</t>
  </si>
  <si>
    <t>Documentos anexos de verificación:
_DTS, BRIEF y PRESENTACIÓN DE ACTUALIZACIÓN V1_PROCEDIMIENTO PD-DS-17 y MECE
_Documentos con aportes y observaciones al PD-DS-17 emitidos de dependencias
_Documentos con aclaraciones para PMSCSS emitido por dependencias
_Oficio remisión a SDP de consolidado de aclaraciones y complementación PMSCSS</t>
  </si>
  <si>
    <t xml:space="preserve">
_ Actualización del documento  Manual de Estándares de Calidad Espacial -MECE-
_Verficación jurídica para la remisión del -MECE- a la Sub secretaría de Inverisones
_Actualización técnica de procedimiento PD-DS-17 versión 4 y remisión de documentos al área encargado para su revisión y cargue al sistema MIPG
_ Adopción del decreto 427 de 2023 que incluye la proyección  de metas del sector seguridad para el PMCSS
</t>
  </si>
  <si>
    <t>_Retraso en los 
proceso asociados 
a la remisión de 
los documentos 
MECE al área 
encargada</t>
  </si>
  <si>
    <t>_Oportunidad en
 la revisión y remisión
 de los documentos 
que hacen parte 
de la reglamntación 
del MECE</t>
  </si>
  <si>
    <t xml:space="preserve">Documentos anexos de verificación:
_ Formatos actualizados y anexos con documentos normativos y de soporte
_ Documentos soporte de gestión  para actualización del PD_DS_17 y MECE
_Decreto 427 de 2023 por medio del cual se adopta el plan del sistema del cuidadop y servicios sociales del POT Bogotá D.C
_ Documentos soporte de gestión  para apoyo a la adopción del PMCSS
</t>
  </si>
  <si>
    <t>_Se logra la nueva versión actualizada para emisión del concepto de localización y desarrollo con el código PD-DE-02, incorporada en el listado maestro de MIPG como tipo de documento: "proceso"
estratégico
_Se logra la incorporación del manual de Estándares de Calidad Espacial en el listado maestro de MIPG como tipo de documento: "manual"
_Se logra la reglamentación urbanística para el predio La Picota a través de resolución 612 de 2023 suscrita de manera conjunta con la SDP de conformidad con el artículo 175 del POT vigente Decreto Distrital 555 de 2023
_Se cumple de manera oportuna, la entrega de reporte extraordinario de seguimiento al Plan del Cuidado y Servicios Sociales-PCSS, de conformidad a lo solicitado por el Observatorio-PCSS de la SDP.</t>
  </si>
  <si>
    <t xml:space="preserve">_Demoras en el  proceso de revisión jurídica del proyecto de acto administrativo de proyecto de Resolución COBOG-La Picota
</t>
  </si>
  <si>
    <t>_Implementación de criterios de planeción y seguimiento en el  proceso de revisión jurídica del proyecto de acto administrativo de proyecto de Resolución COBOG-La Picota</t>
  </si>
  <si>
    <r>
      <t xml:space="preserve">_Documento evidencia de incorporación del proceso PD-DE-02 en el listado maestro de MIPG
_Documento evidencia de incorporación del Manual de Estándares de Calidad Espacial en el listado maestro de MIPG
_Documento Resolución 0612 de 2023 y plano </t>
    </r>
    <r>
      <rPr>
        <i/>
        <sz val="11"/>
        <color rgb="FF000000"/>
        <rFont val="Arial"/>
        <family val="2"/>
      </rPr>
      <t>"Por la cual se adoptan las condiciones de ocupación, implantación y mitigación de impactos para la ampliación del complejo carcelario y penitenciario metropolitano de Bogotá (COBOG)-LA Picota."</t>
    </r>
  </si>
  <si>
    <t>El reporte corresponde a los informes y comunicaciones presentados por el cierre del cuarto trimestre de 2022, remitidos a las Entidades en el primer trimestre. Incluye también la revisiones y retroalimentaciones en los casos que aplicó.</t>
  </si>
  <si>
    <t>Evidencias de los correos remitidos desde el correo de los respectivos Jefes de Planeación, en el primer trimestre</t>
  </si>
  <si>
    <t>En el trimestre fueron presentados todos los reportes sobre los planes de acción con compromisos a cargo d ela Secretaría y avances habidos durante el primer trimestre del año. La gestión incluye las revisiones sobre observaciones que se hubieran presentado</t>
  </si>
  <si>
    <t>Correos remitidos por el Jefe de la OAP a los líderes de los distintos planes de acción: políticas, otros planes formales.</t>
  </si>
  <si>
    <t>En el trimestre fueron presentados todos los reportes sobre los planes de acción con compromisos a cargo de la Secretaría y avances habidos durante el segundo trimestre del año. La gestión incluye las revisiones sobre observaciones que se hubieran presentado en el plazo comprendido entre julio, agosto y septiembre</t>
  </si>
  <si>
    <t>En el trimestre fueron presentados todos los reportes sobre los planes de acción con compromisos a cargo de la Secretaría y avances habidos durante el segundo trimestre del año. La gestión incluye las revisiones sobre observaciones que se hubieran presentado en el plazo comprendido entre octubre, noviembre y diciembre</t>
  </si>
  <si>
    <t xml:space="preserve">3. Desarrollar un esquema de seguimiento a la ejecución presupuestal de la inversión articulado con el Plan Anual de Adquisiciones. </t>
  </si>
  <si>
    <t>Al 31 de marzo de 2023, se cuenta con el cruce de la programación del Plan Anual de adquisiciones PAA versus la programación de los recursos por meta de los proyectos de inversión, esta información se evidencia en el archivo de líneas de inversión con corte 31 de marzo de 2023</t>
  </si>
  <si>
    <t>Archivo de lineas de inversion se puede consultar en el One Drive https://scjgovcol-my.sharepoint.com/personal/ariel_layton_scj_gov_co/_layouts/15/onedrive.aspx?id=%2Fsites%2FPDD%5FPROYECTOS%2FDocumentos%20compartidos%2FPDD%5FPROYECTOS%2F03%5FSEGUIMIENTO%2F01%5FLINEAS%5FDE%5FINVERSION%2F2023&amp;listurl=https%3A%2F%2Fscjgovcol%2Esharepoint%2Ecom%2Fsites%2FPDD%5FPROYECTOS%2FDocumentos%20compartidos&amp;viewid=8635f243%2Deed6%2D4495%2Dad26%2D43ef787e9495&amp;view=0</t>
  </si>
  <si>
    <t>Al 30 de junio de 2023, se cuenta con el cruce de la programación del Plan Anual de adquisiciones PAA versus la programación de los recursos por meta de los proyectos de inversión, esta información se evidencia en el archivo de líneas de inversión con corte 30 de junio de 2023. Adicionalmente de acuerdo con el cruce realizado se evidenciaron diferencias entre el PAA vs lo recursos asigandos a los proyectos de inversión, por lo cual se solicitó a las gerencias de proyecto los respectivos ajustes, como evidencia se anexan los oficios remitidos.</t>
  </si>
  <si>
    <t>El archivo de líneas de inversión y los oficios de solicitud a los gerentes de proyecto se cargan en el repositorio de información definido para tal fin</t>
  </si>
  <si>
    <t>Desde la Oficina Asesora de Planeación se incorporó al tablero de control del Plan Anual de Adquisiciones de la Subsecretaría de Gestión Institucional, una sección adicional con el seguimiento a la ejecución física y presupuestal de las 46 metas asociadas a los 11 proyectos de inversión de la SDSCJ.
La información cargada en esta sección fue tomada del aplicativo de Líneas de Inversión de la OAP; con el fin de emitir alertas respecto a la baja ejecución en los proyectos de inversión; se semaforizo el avance de la ejecución física para la vigencia de cada una de las metas PDD. La semaforización, se realizó tomando como base el semáforo de SEGPLAN. 
Finalmente, y con el objetivo de dar continuidad al ejercicio de seguimiento, la información de la ejecución física y presupuestal de las metas asociadas a los proyectos de inversión de la entidad está siendo actualizada mensualmente de conformidad con el reporte efectuado por cada uno de los gerentes.</t>
  </si>
  <si>
    <t>Versiones del archivo de líneas de Inversión. 
Versiones del tablero de control desarrollado por la  OAP https://app.powerbi.com/view?r=eyJrIjoiZGJkMDVkOWEtZDE4Ni00MTk0LTkwN2UtNWE2ZDhiMTI3MzViIiwidCI6ImIwOTY2NTJkLTIzZGItNDc1MS1hYTdlLTA0YjIyNzY3YWVjMyIsImMiOjR9</t>
  </si>
  <si>
    <t>Versiones del archivo de líneas de Inversión. 
Versiones del tablero de control desarrollado por la  OAP
https://app.powerbi.com/links/SMyXFrzZ8O?ctid=b096652d-23db-4751-aa7e-04b22767aec3&amp;pbi_source=linkShare&amp;bookmarkGuid=cc840c24-d4c7-41d8-8cc0-ac3c449c6677</t>
  </si>
  <si>
    <t>Constante</t>
  </si>
  <si>
    <t xml:space="preserve">Para el primer trimestre de la vigencia, se ha definido el plan de trabajo, además de la creación de la guía para la elaboración y control de los documentos del sistema de gestión. De otro lado, el 24 de marzo se realizó mesa de trabajo con el proceso de Gestión Contractual donde se definieron los lineamientos para la transición del mapa de procesos versión 2.
De acuerdo a las solicitudes de actualización de los documentos, se han atendido el 100% ajustando los cambios de encabezado y pie de página, además de contenido para algunos tipos documentales como instructivos. </t>
  </si>
  <si>
    <t>Plan de trabajo, lista de asistencia y listado de documentos oficiales actualizados a 31-03-2023</t>
  </si>
  <si>
    <t xml:space="preserve">Para el segundo trimestre de la vigencia se desarrollaron las sieguientes actividades como parte del cumplimiento del plan de trabajo para la emplementación del modelo de operación por procesos versión 2:
*El 20 de abril se remitió el memorando "Directrices para la implementacion del mapa de procesos version
2" a todos los líderes de proceso en aras de aclarar los lineamientos de implementación del mapa de procesos.
*Se ha realizado la actualización de 292 documentos que han atendido la estructura definida en la guía de creación y gestión de documentos del sistema de gestión G-FI-01.
*Durante el mes de mayo se realizó campaña de apropiación del mapa de procesos. </t>
  </si>
  <si>
    <t>Correos electrónico de apropiación. Cronograma de mapa de procesos. Listado de documentos publicos. Elaboración y control de documentos del sistema de gestión.</t>
  </si>
  <si>
    <t>Para el tercer trimestre de la vigencia se desarrollaron las sieguientes actividades como parte del cumplimiento del plan de trabajo para la emplementación del modelo de operación por procesos versión 2: 
*Actualización del plan de trabajo para la implementación del modelo de operación por procesos teniendo en cuenta los alcances de la Oficina Asesora de planeación
*Se ha realizado revisión metodologica y la actualización de los documentos que han atendido la estructura definida en la guía de creación y gestión de documentos del sistema de gestión G-FI-01. 
*Se han desarrollado las mesas de trabajo para la identificación de bienes y servicios con los procesos
*Se han desarrollado las mesas de trabajo para la identificación y/o actualización de indicadores de gestión con los procesos
*Se presenta avance documental del mapa de procesos V2 en el comité institucional de gestión y desempeño
*Se presenta objetivo y alcance de la auditoria interna en en el comité institucional de gestión y desempeño</t>
  </si>
  <si>
    <t>Cumplimineto plan implementación modelo por procesos</t>
  </si>
  <si>
    <t>Actualización de actividades del plan de trabajo para la implementación del modelo de operación por procesos, teniendo el alcance de la OAP</t>
  </si>
  <si>
    <t xml:space="preserve">*Plan de trabajo para la implementación del modelo de operación por procesos y acta de actualización
*Listado de documentos portal de gestión
*Actas de reunión bienes y servicios
*Actas y listados de asistencia indicadores de gestión
*Presentación comité institucional de gestión y desempeño
</t>
  </si>
  <si>
    <t>*Actas Oportunidades
*Actas Riesgos y Contexto.zip
*Informe Consolidado Auditoria 2023
*Informe de revisioïn por la Dirección
*Memorando 3-2023-45569 Informe auditoría interna
*Memorando 3-2023-45698 Revisión por la Dirección
*listado_documentos_publicos_2023-12-29 (2).xls
* Plan y seguimiento plan de trabajo implementación modelo por procesos</t>
  </si>
  <si>
    <t>Se reunió el equipo MIPG de la Oficina Asesora de Planeación para evaluar las lecciones aprendidas sobre la estrategia de apropiación 2022 y definir los temas para la estrategia 2023, en aras de poder convocar al equipo de comunicaciones para socializar las necesidades y plantear las actividades a desarrollar a partir del mes de abril.</t>
  </si>
  <si>
    <t>Acta de reunión</t>
  </si>
  <si>
    <t>Se diseñó la estrategia de apropiación a partir de los principios de la apropiación social del conocimiento propuesta por el Ministerio de las Ciencias. Su implementación se tiene proyectada en cinco (5) fases, de las cuales se propuso implementar dos (2) dentro de la vigencia 2023. La campaña ha sido socializada con la Oficina Asesora de Comunicaciones (OAC) como aliado principal y se han elaborado y entregado los insumos por parte de la Oficina Asesora de Planeación para su ejecución, que se tiene proyectada para el segundo semestre del año.</t>
  </si>
  <si>
    <t>PPT Diseño campaña de apropiación MIPG
Bullets MIPG para campaña de apropiación - Fase 1
Correo OAC inicio fase 1</t>
  </si>
  <si>
    <t>Se ejecutó la fase proyectada: Fase 1 Reconocimiento del Contexto; en donde  se realizó la ejecución de la campaña de expectativa a través del diseño, imagen visual y socialización de la campaña.</t>
  </si>
  <si>
    <t>Socialización de imagen visual, envío de encuesta a través de mailing interno, y socialización de piezas de acuerdo con la solicitud del Brief</t>
  </si>
  <si>
    <t>De acuerdo con el cronograma establecido, se cumplieron con las actividades definidas para este trimestre, alcanzando de esta manera el 100%; el objetivo era socializar el cambio en el mapa de procesos de la entidad y las generalidades del modelo integrado de planeación y gestión; resaltando al colaborador o funcionario como eje central del modelo.</t>
  </si>
  <si>
    <t xml:space="preserve">En la carpeta de la ejecución de la segunda fase se encuentra:
•	Cronograma de Actividades
•	Piezas gráficas de envío y socialización.
•	Videos reuniones operativas I y II
•	Soporte de envío de campaña  I y II
•	Entrega de insumos de campaña
•	Entrega socialización respuestas encuesta
</t>
  </si>
  <si>
    <t xml:space="preserve">Se formuló y publicó la estrategia anual de Rendición de Cuentas con enfoque diferencial y de genero, se socializó al equipo líder de Rendición de cuentas de la entidad de conformdiad con lineamientos emitidos por el DAFP en el Manual Único de Rendición de Cuentas. Por último se realizó el autodiagnóstico MIPG 2022 con el fin de tener insumo para la formulación de la estrategia de Rendición de Cuentas.
Se acogieron las orientaciones técnicas y metodológicas emitidas por la Veeduría Distrital a través de la circular 001 y 002 de 2023 relacionadas con la inclusión de las peticiones ciudadanas resultado de la Audiencia Pública de Rendición de Cuentas en los diálogos ciudadanos que se tienen mapeados para el 2023 de conformidad con el PAAC 2023. </t>
  </si>
  <si>
    <t>Autodiagnostico y la estrategia</t>
  </si>
  <si>
    <t xml:space="preserve">- Se realizaron mesas de trabajo con la Oficina de Atención al Ciudadana de cara a realizar la actualización del procedimiento  PD-AR-01 de Rendición de Cuentas de conformidad con la actualización del mapa de procesos, y las actividades que se identificaron en ejercicios pasados de Rendición de Cuentas.
- BA23Se realizaron tres diálogos ciudadanos en concordancia con la estrategia de rendición de Cuentas y el componente de Rendición de Cuentas del PAAC 2023. </t>
  </si>
  <si>
    <t xml:space="preserve">- Procedimiento PD- AR-01 Rendición de Cuentas publicado en Portal MIPG.
- Sistematizaciones de los diálogos ciudadanos de la Subsecretaría de Acceso a la Justicia y subsecretaría de Seguridad, Convivencia y Justicia. </t>
  </si>
  <si>
    <t>Durante el tercer trimestre del presente año, se lograron importantes avances en la preparación y organización de la audiencia pública de rendición de cuentas que tendrá lugar en el cuarto trimestre de 2023. Se llevaron a cabo mesas de trabajo con el equipo líder de rendición de cuentas. para coordinar eficazmente este evento crucial.
En este período, se logró establecer un cronograma detallado de actividades necesarias para garantizar una logística óptima durante la audiencia pública de rendición de cuentas en el cuarto trimestre de 2023. Además, se realizaron visitas logísticas a los lugares previamente identificados para la realización de la audiencia. , como parte de las acciones de avanzada.
Otro logro destacado fue la organización de mesas de trabajo con la oficina de comunicaciones, en las que se definieron las tareas necesarias para la difusión efectiva de la convocatoria a los distintos grupos de interés de la entidad. Esta labor resulta fundamental para asegurar una participación masiva en el evento.</t>
  </si>
  <si>
    <t xml:space="preserve">A pesar de los avances logrados en la preparación y organización de la audiencia pública de rendición de cuentas, se enfrentaron algunas dificultades durante el tercer trimestre del año:
Coordinación interna y tiempos limitados: La coordinación efectiva con el equipo líder de rendición de cuentas fue un desafío debido a las restricciones de tiempo ya la necesidad de sincronizar las agendas de los miembros del equipo, lo que afectó la rapidez en la toma de decisiones y la planificación detallada.
Comunicación y difusión efectiva: Aunque se organizaron mesas de trabajo con la oficina de comunicaciones, la definición de las tareas necesarias para la difusión efectiva de la convocatoria enfrentó desafíos en cuanto a la identificación de los canales más adecuados y la estrategia para llegar a los grupos. de interés de la entidad de manera efectiva.
Estas dificultades resaltan la importancia de abordar los aspectos de coordinación interna, logística y estrategias de comunicación de manera efectiva para garantizar el éxito de la audiencia pública de rendición de cuentas en el cuarto trimestre de 2023.
</t>
  </si>
  <si>
    <t xml:space="preserve">Para superar las dificultades identificadas en la preparación y organización de la audiencia pública de rendición de cuentas durante el tercer trimestre del año, se proponen las siguientes medidas correctivas:
Optimización de la coordinación interna: Establecer reuniones periódicas y regulares del equipo líder de rendición de cuentas para objetivos y actividades alineales, asegurando la participación activa de todos los miembros.
Utilizar herramientas de gestión de proyectos que permitan una comunicación fluida y una asignación eficiente de tareas, teniendo en cuenta las agendas y disponibilidad de los miembros del equipo.
Mejora en la gestión del tiempo: Establecer plazos claros y realistas para cada etapa de preparación de la audiencia, considerando la complejidad de las tareas y los recursos disponibles.
Identificar posibles obstáculos y riesgos que puedan surgir en la coordinación interna y anticiparse con planes de contingencia para minimizar su impacto en los plazos.
Potenciación de la comunicación y difusión: Realizar un análisis detallado de los grupos de interés y sus preferencias de comunicación, para adaptar estrategias que aseguren una difusión efectiva de la convocatoria.
Explorar una diversificación de canales de comunicación, incluyendo redes sociales, correo electrónico, boletines y colaboraciones con medios locales para maximizar la visibilidad y participación.
Estas correctivas buscan fortalecer la coordinación interna, mejorar la gestión del tiempo y potenciar la difusión de información para asegurar el éxito de la audiencia pública de rendición de cuentas en el cuarto trimestre de 2023.
</t>
  </si>
  <si>
    <t xml:space="preserve">. Lista de asistencia a reuniones con la Oficina Asesora de Comunicaciones.
. Lista de asistencia socialización MURC a equipo líder de Rendición de Cuentas.
. Cronograma realizado de actividades logisticas para la audiencia pública de rendición de cuentas. 
. Presentaciones de coordinación audiencia pública de RC.
. Correos electrónicos.
. </t>
  </si>
  <si>
    <t>Se realizó la implementación de la estrategia de Rendición de Cuentas a través de la validación de espacios y momentos para su socialización: se realizaron visitas técnicas para locaciones logísticas, reuniones con ajustes metodológicos tanto con el equipo y lideres operativos del proceso, asi como con la alta dirección de la entidad Adicionalmente, se llevó a cabo una campaña de expectativa a través de diferentes medios tales como redes sociales, página web, televisores (sede central) y correos electrónicos.</t>
  </si>
  <si>
    <t>En la carpeta de la ejecución de la meta se encuentra:
•	Carpeta con evidencias sobre la campaña de expectativa -RDC
•	Carpeta con referencias de convocatoria y estrategia de comunicaciones (audiencia y diálogos ciudadanos)
•	Carpeta con evidencias de las reuniones previas a la Audiencia Pública de Rendición de Cuentas
•	Evidencias sobre visitas técnicas y requerimientos</t>
  </si>
  <si>
    <t>Se remitieron memorandos con lineamientos y directrices para el monitoreo al plan anticorrupción y atención al ciudadano PAAC 2023., así mismo se realiza primer monitoreo bimestral del plan.
Los días 14, 15, 17, 24, se desarrollaron mesas de trabajo con las dependencias de: Oficina Asesora de Comunicaciones, Oficina Asesora de Planeación, Subdirección de Gestión Institucional- Atención y Servicio al Ciudadano, Dirección de Tecnologías y Sistemas de la Información, Dirección de Talento Humano, Subsecretaria de Seguridad y la Subsecretaria de Acceso a la Justicia, lo anterior para revisión de programación de las actividades del plan.
Para la formulación del plan de acción MIPG, se encuentran en revisión los autodiagnósticos de las políticas MIPG , diligenciados con información con corte a 2022.</t>
  </si>
  <si>
    <t>Memorandos enviados con lineamientos
Pantallazos guardados de las reuniones
Archivo Excel con monitoreo del primer bimestre del PAAC
Archivo de Excel con observaciones y avance de revisión.
Correo electronico
Archivos de excel con autodiagnosticos</t>
  </si>
  <si>
    <t>Durante el segundo trimestre de la vigencia se realizaron dos modificaciones al Plan Anticorrupcuón y Antención al Ciudadano, quednado así en su versión 3.
Se realiza segundo monitoreo al Plan Anticorrupcuón y Antención al Ciudadano, a cargo de la Oficina Asesora de Planeación.
Se realiza alertamiento y solicitud para el tercer monitoreo  al Plan Anticorrupcuón y Antención al Ciudadano, a cargo de la Oficina Asesora de Planeación.
Se elaboró y aprobór plan de acción MIPG.
Se realizó cargue del plan al portal MIPG.</t>
  </si>
  <si>
    <t>* Memorando informativo
*Correos eléctronicos
*Archivo de Excel con observaciones y avance de revisión.
*Acta de Comité Institucional de Gestión y Desempeño CIGD
*Portal MIPG- Módulo MIPG
https://portalmipg.scj.gov.co/index.php</t>
  </si>
  <si>
    <t>Se realizó alertamiento y emisión de recomendaciones para el cuarto reporte de la vigencia 2023 del Plan Anticorrupción y Atención al Ciudadano PAAC V3.
Se realizó  solicitud de responrte y cuarto monitoreo de la vigencia 2023 del Plan Anticorrupción PAAC V3.
Se remite consolidado de cuarto monitoreo a la OCI, así mismo se realizaron los ajustes correspondientes en coherencia con las observaciones de la OCI
Se realizó primer monitoreo al Plan de Acción MIPG, emitiendo retroalimentación  y alertamientos a las dependencias líderes de actividades</t>
  </si>
  <si>
    <t>Durante la ejecución del Plan Anticorrupción y Atención al Ciudadano PAAC se han venido detectando falencias en la formulación de la vigencia 2023, lo que ha generado la necesidad de versionar tres veces el plan.
En la puesta en marcha del módulo MIPG, se han identificado necesidades de desarrollo del módulo para facilitar el reportes y el monitoreo del Plan de Acción MIPG.</t>
  </si>
  <si>
    <t>Se ha realizado los versionamientos correspondiente de acuerdo con las observaciones y recomendaciones de la OCI, así mismo, desde la Oficina Asesora de Planeación se lideraron cuatro mesas de trabajo con las dependencias líderes relacionadas con las actividades que presentaron observaciones y/o recomendaciones en el segundo seguimiento de la OCI.
Resultado de los alertamientos surgio la necesidad de ajustar fechas del plan, generando así su versión dos.</t>
  </si>
  <si>
    <t>*Correos eléctronicos
*Archivos de Excel con observaciones y avance de revisión.
*Portal MIPG- Módulo MIPG
https://portalmipg.scj.gov.co/index.php</t>
  </si>
  <si>
    <t>Se realizó alertamientos y emisión de recomendaciones para el quinto reporte de la vigencia 2023 del Plan Anticorrupción y Atención al Ciudadano PAAC V3.
Se realizó  solicitud de respondiente para sexto monitoreo de la vigencia 2023 del Plan Anticorrupción PAAC V3.
Se realizó socialización de versión 2 del Plan de Acción MIPG, así como alertamiento para el reporte de las actividades.
Se realizó segundo monitoreo al Plan de Acción MIPG, emitiendo retroalimentación  y alertamientos a las dependencias líderes de actividades.</t>
  </si>
  <si>
    <t xml:space="preserve"> La apropiación y el uso del portal MIPG para el reporte del Plan de Acción MIPG, ha presentado dificultades frente al manejo de la herramienta y los ajustes necesarios en el plan de excel.</t>
  </si>
  <si>
    <t>Se ha realizado los versionamientos correspondiente de acuerdo con las solicitudes allegadas de las dependencias que lideran actividades a ejecutar en el plan anticorrupción y atención al ciudadano. Resultado de los alertamientos surgió la necesidad de ajustar fechas del plan, generando así una versión 5.
Dadas las solicitudes de las dependencias, el plan de acción MIPG se modificó, quedando así en versión 2. Como resultado del monitoreo de la OAP, se realizaron mesas de trabajo para realizar un seguimiento minucioso a las actividades que presentan atrasos en los tiempos de acuerdo con lo programado en plan, así mismo, se atendieron las observaciones realizadas por la OCI, frente a la diferencia de información entre el portal MIPG ( repositorio del plan de acción) y el excel donde se consolidas todas las actividades del plan.</t>
  </si>
  <si>
    <t>*Correos eléctronicos
*Archivos de Excel con observaciones y avance de revisión.
*Portal MIPG- Módulo MIPG
https://portalmipg.scj.gov.co/index.php</t>
  </si>
  <si>
    <t xml:space="preserve">8. Acompañar metodológicamente la formulación y realizar el  seguimiento a Planes Institucionales: Plan Estratégico institucional PEI, Plan de Acción- POA. </t>
  </si>
  <si>
    <t xml:space="preserve">
En el trimestre se acompaño a las diferentes dependencias de la SDSCJ en la formulación del Plan de Acción - POA 2023 y se realizó el seguimiento del cuarto trimestre del Plan de Acción - POA 2022, elaborandose el informe consolidado de la SDSCJ en Excel y el informe en Word.
Se elaboró el informe consolidado del Plan Estrategico Institucional  del cuarto trimestre 2022;
Los informes se publicaron en la página web de la entidad.</t>
  </si>
  <si>
    <t>https://view.officeapps.live.com/op/view.aspx?src=https%3A%2F%2Fscj.gov.co%2Fsites%2Fdefault%2Ffiles%2Fplaneacion%2FPEI%2520DICIEMBRE2022%2520%25281%2529.xlsx&amp;wdOrigin=BROWSELINK
https://view.officeapps.live.com/op/view.aspx?src=https%3A%2F%2Fscj.gov.co%2Fsites%2Fdefault%2Ffiles%2Fplaneacion%2FPOA%2520-%2520PLAN%2520DE%2520ACCION%2520%2520%2520SEGUIMIENTO%25202022.xlsx&amp;wdOrigin=BROWSELINK</t>
  </si>
  <si>
    <t> Se realizó el seguimiento del primer trimestre del Plan de Acción - POA 2023, en el que se elaboró el informe consolidado de la SDSCJ en Excel y el informe en Word.
En el trimestre se asiste a las diferentes dependencias de la SDSCJ en las recomendaciones presentadas por la Oficina de Control Interno al  informe de seguimiento del primer trimestre Plan de Acción - POA 2023.
De igual forma se elaboró el informe consolidado del Plan Estrategico Institucional del primer trimestre 2023.
Los informes se publicaron en la página web de la entidad.</t>
  </si>
  <si>
    <t>https://scj.gov.co/es/transparencia/planeacion/pol%C3%ADticas-lineamientos-y-manuales/seguimiento-al-plan-estrat%C3%A9gico-7
https://scj.gov.co/es/transparencia/obligacion-reporte-informacion/metas-objetivos-indicadores</t>
  </si>
  <si>
    <t>La OAP realizó seguimiento al Plan de Acción POA del segundo trimestre 2023 y se encuentra públicado y actualizó el procedimiento PD-DE -01 seguimiento a planes Institucionales y la Guia formulación Plan de Acción - POA
Se realizó seguimiento del segundo trimestre 2023 del Plan Estrategico Institucional.</t>
  </si>
  <si>
    <t>https://scj.gov.co/es/transparencia/planeacion-presupuesto-ingresos/plan-accion
https://scj.gov.co/es/transparencia/planeacion/pol%C3%ADticas-lineamientos-y-manuales/seguimiento-al-plan-estrat%C3%A9gico-8</t>
  </si>
  <si>
    <t>Como parte del proceso de mejoramiento continuo la Oficina Asesora de Planeación realizó la modificación del formato "Matriz del Plan Operativo Anual", esto con el propósito de optimizar el diligenciamiento de dicho formato y facilitar el reporte de seguimiento que realizan las dependencias. Las dependencias de la Secretaría reportaron el seguimiento del tercer trimestre a la OAP , en el nuevo formato y teniendo encuenta las directrices del procedimiento PD-DE -01 seguimiento a planes Institucionales y la Guia formulación Plan de Acción - POA. 
La OAP  realizó el  monitoreo al Plan de Acción POA del tercer trimestre 2023 en el nuevo formato  y se publicó en la página Web de la entidad.
Así mismo, se realizó el seguimiento del tercer trimestre 2023 del Plan Estrategico Institucional, el cual se publicó en la página Web de la entidad.</t>
  </si>
  <si>
    <t xml:space="preserve">Se presentó el cargue de la información del primer y segundo trimestre. 
Cargue del reporte del tercer trimeste, presentandose inquietudes y aclaraciones en la matriz. . </t>
  </si>
  <si>
    <t>La Oficina Asesora de Planeación realizó la socialización mediante la capacitación por la Plataforma TEAM y mesas de trabajo presenciales que permitieron socializar el nuevo formato y validar la migración de la información</t>
  </si>
  <si>
    <t xml:space="preserve">Documentos de seguimiento publicados en la págin Web de la entidad https://scj.gov.co/es/transparencia/planeacion-presupuesto-ingresos/plan-accion y documento Plan de Acción - POA  seguimiento tercer trimestreen: Sharepoint/oficina asesora de Planeación /documentos/evidencias/poa/2023 
ocumento Matriz de contexto estratégico
</t>
  </si>
  <si>
    <t>Durante el trimestre se ejecutaron las actividades conforme lo programado, de las cuales se resaltan las siguientes;
• elaboración y presentación a la Secretaría Distrital de Ambiente de los informes periódicos del PIGA (verificación, seguimiento al plan de acción, huella de carbono y elementos plásticos de un solo uso), a la UAESP los informes aprovechamiento de residuos e implementación del Plan de Acción Interno para el Aprovechamiento de los Residuos y actualización del informe No.19 Información Institucional en atención al cambio de Gestor Ambiental
• Ejecución de visitas de seguimiento a la Cárcel Distrital de Varones y Anexo de Mujeres, Centro Especial de Reclusión - CER, Casa de Justicia Mártires y Centro de Servicios Judiciales para Adolescentes - CESPA;  seguimiento a la recolección de residuos aprovechables en el CER y control a la gestión de este material a través del Acuerdo de Corresponsabilidad suscrito con la organización El Porvenir; 
• Avance en la estructuración del proceso contractual para suscribir Acuerdo de Corresponsabilidad para la gestión de residuos aprovechables en nueve sedes; reporte de generación de residuos peligrosos en el Registro único Ambiental del IDEAM; sensibilización sobre movilidad sostenible a través de la divulgación de las jornadas del Día de la Movilidad Sostenible en las entidades del distrito, sobre el uso eficiente del agua y sobre el consumo responsable a través de la divulgación de piezas gráficas y de notas en la Intranet; visitas de seguimiento ambiental a talleres con los cuales se tiene suscrito contrato de mantenimiento de vehículos y motos.
Con lo anterior se garantiza el cumplimiento normativo y la implementación de los controles establecidos en la identificación de aspectos e impactos ambientales.</t>
  </si>
  <si>
    <t> Para el cumplimiento de la meta No. 9, se desarrollaron y trasmitieron los informes normativos que garantizan el seguimiento ambiental de los programas ambientales del Plan Institucional de Gestión Ambiental PIGA con los siguientes soportes:
• Certificado de trasmisión Información institucional retrasmisión (actualización del gestor ambiental y su equipo) SDA.
• Certificado de trasmisión del reporte de Verificación SDA.
• Certificado de trasmisión Informe Huella de Carbono SDA.
• Certificado de trasmisión Plan de acción 2023 SDA.
• Certificado de trasmisión Informe reducción de plásticos de un solo uso SDA.
• Informe de aprovechamiento y PAI de la gestión integral de residuos aprovechables UAESP.
• Soportes de socialización y capacitación ambiental
• Soportes visitas de seguimiento
• Seguimiento de residuos peligrosos 
https://scjgovcol.sharepoint.com/:f:/s/OficinaAsesoradePlaneacin/EhCdk5AwQitAnhtuhfnobeABTstTGrcCGhqyAyQPd4AYaA?e=1modQX</t>
  </si>
  <si>
    <t>• Para el cumplimiento del avance en los programas ambientales del Plan Institucional de Gestión Ambiental PIGA, se realizaron las visitas de seguimiento correspondientes al trimestre con el fin de identificar las debilidades en los equipamientos y poder fortalecer a través de acciones de cumplimiento normativo ambiental.
• Por otro lado, se realizaron las capacitaciones en diferentes temas para fortalecer la educación ambiental de los servidores y contratistas de la entidad.                                                                    • Se realizaron caminatas ecológicas con el fin de fortalecer la conciencia ambiental de servidores y contratistas buscando espacios propicios para incentivas el cuidado y la preservación ambiental.
• Se realizo el seguimiento del acuerdo de corresponsabilidad para la disposición de residuos aprovechables vinculado a la entidad con el fin de fortalecer la gestión integral de los residuos
• De acuerdo a la conmemoración de la semana ambiental del Distrito Capital, bajo el Acuerdo Distrital No. 197 de 2005, en la cual Declara la primera semana del mes de junio como la Semana del Medio Ambiente en el Distrito Capital. Señala los objetivos de la misma y determina que las entidades que componen la estructura Administrativa Distrital, adelantarán actividades de carácter pedagógico o lúdico, dirigidas a sus funcionarios y comunidad en general, durante el transcurso de la misma.</t>
  </si>
  <si>
    <t>Medio de verificación
1. Formatos de seguimiento y control PIGA F-DS-115
2. Carpeta de capacitaciones y registro fotográfico
3. Soporte de caminatas ecológicas
4. Certificados de aprovechamiento de residuos aprovechables
5. Balance semana ambiental
https://scjgovcol.sharepoint.com/:f:/s/OficinaAsesoradePlaneacin/EiJHu91cMudDspWhrKrFteEBrYviqAR584fc-LGj8Q-5LA?e=ZFCyvd</t>
  </si>
  <si>
    <t xml:space="preserve">En el marco de la implementación del Plan Institucional de Gestión Ambiental (PIGA) y del fortalecimiento de los programas de gestión, se destacan las siguientes acciones: 
•	Capacitación virtual sobre la Gestión Integral de los Residuos con el apoyo de la UAESP, a la cual asistieron 79 colaboradores. 
•	Capacitación virtual específica sobre los programas de gestión, a la cual asistieron 49 colaboradores.
•	Capacitación presencial sobre el PIGA, los programas de gestión y acciones sostenibles para el uso eficiente y cuidado de los recursos, en las Casas de Justicia La Campiña, Barrios Unidos, Puente Aranda, Kennedy, Ciudad Jardín, Chapinero, Bosa, Ciudad Bolívar, San Cristóbal y Usme, y en la URI Puente Aranda. 
•	Gestión para el aprovechamiento de residuos, a través de la entrega de aproximadamente 3.7 toneladas de material reciclable a la Cooperativa de Recicladores de Oficio El Porvenir. 
•	Seguimiento a la entrega a gestor externo autorizado de 4,9 toneladas de residuos de aparatos eléctricos y electrónicos recolectados en la bodega de Fontibón, los cuales fueron sometidos a las operaciones de almacenamiento y aprovechamiento (recuperación y reciclaje).
•	Gestión integral de residuos infecciosos, orgánicos aprovechables y especiales (aceite de cocina usado), generados en la Cárcel Distrital de Varones y Anexo de Mujeres. 
•	Visitas de seguimiento ambiental en los diferentes equipamientos administrados por la entidad, en las cuales se realizó levantamiento de inventario de instalaciones hidrosanitarias y fuentes de iluminación, inspección visual sobre el uso eficiente del agua y la energía, verificación de la separación de residuos, inventarios de puntos ecológicos, entre otras acciones. 
•	Visitas de seguimiento a los talleres con los cuales se tienen suscritos contratos para el mantenimiento preventivo y correctivo de los vehículos propios y a cargo de la entidad, con el fin de verificar el cumplimiento normativo ambiental.
•	Elaboración y presentación del Informe semestral del Plan de Acción para el aprovechamiento de los residuos y del informe trimestral de aprovechamiento del segundo trimestre 2023 a la UAESP. 
•	Elaboración y presentación de los informes periódicos del PIGA a la Secretaría Distrital de Ambiente. 
•	Apoyo en la inclusión de criterios ambientales en los procesos contractuales remitidos desde la Dirección técnica. 
•	Divulgación de mensajes a través de piezas gráficas sobre el uso eficiente de los recursos, el consumo responsable, la separación de residuos y la reducción de elementos plásticos de un solo uso. 
•	Difusión de los días de la movilidad sostenible el primer jueves de cada mes. 
•	Ejecución de caminatas ecológicas a senderos de los cerros orientales, como acción de sensibilización y adopción conciencia ambiental, en articulación con la Dirección de Gestión Humana. 
</t>
  </si>
  <si>
    <t>1. Soportes capacitaciones (presentaciones, actas y/o listados de asistencia)
2. Soportes visitas equipamientos y talleres (actas y formatos 115)
3. Soportes gestión de residuos (manifiestos de recolección - certificados de gestión)
4. Informes
5. Soportes divulgación (piezas gráficas y correos electrónicos)
6. Correos electrónicos - inclusión de criterios ambientales en la contratación
7. Evidencias caminatas ecológicas</t>
  </si>
  <si>
    <t xml:space="preserve">En el marco de la implementación del Plan Institucional de Gestión Ambiental (PIGA) y del fortalecimiento de los programas de gestión, se destacan las siguientes acciones: 
*Capacitación presencial en la sede central sobre los programas de gestión ambiental, enfatizando sobre la separación de residuos y el reciclaje, con el apoyo de la organización de reciclaje El Porvenir (asistentes: 168)
*Capacitación virtual sobre eficiencia energética con el apoyo de ENEL CODENSA (asistentes: 59)
*Capacitación virtual en conducción sostenible (asistentes: 49)
* Divulgación de mensajes de sensibilización sobre el uso eficiente de los recursos, reducción progresiva de elementos plásticos de un solo uso, uso eficiente del papel, movilidad sostenible, cambio climático, entre otros. 
* Actualización del Plan de Gestión Integral de Residuos Hospitalarios y Similares de la Cárcel Distrital, actualización del Plan de Acción Interno para el Aprovechamiento de Residuos de la entidad y remisión a la UAESP, elaboración y adopción de la Guía para la implementación de las compras públicas sostenibles (CPS), modificación de la Política de uso eficiente del papel y socialización, Formulación del Plan de acción del PIGA 2024, aprobación por parte del comité institucional de gestión y desempeño y presentación a la Secretaría Distrital de Ambiente y Formulación del Plan Integral de Movilidad Sostenible - PIMS 2024-2025 y aprobación por parte de la UAESP. 
*Se gestionó y suscribió otro sí de modificación y prórroga del acuerdo de corresponsabilidad 1213-2022, con lo cual se da cubrimiento a la totalidad de sedes administradas en cuanto a recolección y aprovechamiento de material reciclable y se extiende el plazo hasta el 31 de marzo de 2024. 
*Elaboración y presentación del informe trimestral de aprovechamiento de residuos del tercer trimestre y del formulario de planificación del PIGA (matriz legal y matriz de aspectos e impactos ambientales)
*Apoyo técnico en la inclusión de criterios ambientales y de sostenibilidad en los procesos de contratación
* Seguimiento a la gestión integral de los residuos ordinarios aprovechables, especiales y peligrosos generados en los diferentes equipamientos
* Radicación del trámite de registro de publicidad exterior visual PEV de 14 equipamientos (registro de avisos en fachada).
</t>
  </si>
  <si>
    <t>Los documentos como medio de verficiación son:
1. Capacitaciones
2. Divulgación (mensajes mediante medios de comunicación)
3. Documentos (documentos elaborados, actualizados y adotados en el SGC)
4. Acuerdo de corresponsabilidad
5. Informes
6. Criterios contratos
7. Gestión de residuos (bases de datos, seguimiento a la recolección, certificados)
8. Publicidad exterior visual</t>
  </si>
  <si>
    <t>• Se adelantaron las mesas técnicas con los fondos de desarrollo local para definir, las necesidades de dotación junto con la MEBOG en cada uno de los componentes de gasto.
• Se articuló con las subsecretarias de seguridad y acceso a la justicia, la actualizacion de los criterios de elegibilidad y viabilidad del sector
• Se efectuó la consolidación de los criterios de elegibilidad y viabilidad y su anexo 5 para la aprobacion de la MEBOG y la Sub Inversiones, previo envío a la SDP
 • Se asistió con el jefe de la OAP, el Sub. de Gestión y la Sub. Inversiones a la reunión convocada el 16 de marzo con la Directora Distrital de Presupuestso, el DIrector de planeación de la inversión Local de la SDP y la Secretaria de Gobierno, para definir uso y destinacion de recursos de excedentes financieros que se incorporaran a los FDL.</t>
  </si>
  <si>
    <t>1.1. Se adjunta en PDF los enlaces de las grabaciones de las reuniones sostenidas co9n los FDL para determinar dotaiones para la MEBOG.
2.1. Se adjunta en PDF los correos mediante los cuales se define los términos en que fueron actualizados los criterios de cada Subsecretaria , Acceso a la Justicia y Seguridad y Convivencia.
3.1. En archivos PDF se evidencia con el correo de la solicitud de aprobación de los criterios enviada a los profesionales de las Subsecretarias de Acceso a la Justicia y Seguridad y Convivencia y con el correo enviado a la Sub inversiones y a la MEBOG para la aprobación del anexo 5
4.1. Se adjunta la convocatoria recibida de la Directora Distrital de Presupuesto para la reunion del 16 de marzo</t>
  </si>
  <si>
    <r>
      <t>SEGUNDO TRIMESTRE</t>
    </r>
    <r>
      <rPr>
        <sz val="11"/>
        <color rgb="FF000000"/>
        <rFont val="Arial"/>
        <family val="2"/>
      </rPr>
      <t xml:space="preserve">
 * Se articuló con las subsecretarias de seguridad, acceso a la justicia e inversiones, la actualización de los Criterios de elegibilidad y viabilidad del Sector, de conformidad con las circulares 03, 04 y 05 del CONFIS, mediante la cual se aprueban excedentes financieros a los FDL por $11,119 millones para el sector seguridad, convivencia y justicia.
* Se realizaron los apoyos y asesorías técnicas requeridas por los FDL en la asistencia a las Juntas Administradoras Locales - JAL, para la aprobación de los excedentes financieros otorgados por el CONFIS
* Se remitió a la Secretaria Distrital de Planeación - SDP, la actualización de los Criterios de elegibilidad y viabilidad del sector así como de sus anexos técnicos, para la respectiva publicación.
* Se efectuó la socializción con los FDL de la actualización de los Crierios de elegibilidad y viabilidad del sector.</t>
    </r>
  </si>
  <si>
    <r>
      <t>SEGUNDO TRIMESTRE</t>
    </r>
    <r>
      <rPr>
        <sz val="11"/>
        <color rgb="FF000000"/>
        <rFont val="Arial"/>
        <family val="2"/>
      </rPr>
      <t xml:space="preserve">
1.1. Se adjuntan las circulares 03,04,05 del CONFIS y los correos recibidos de las actualizaciones recibidas de las Subsecretarias
1.2. Se adjuntan las evidencias de las asistencias técnicas realizadas a las JAL de los FDL
1.3. Se adjunta el correo del envío de los documentos con la actualización de los criterios de elegibilidad y viabilidad realizada.
1.4. Se adjunta la lista de asistencia de la socialización realizada.</t>
    </r>
  </si>
  <si>
    <t>TERCER TRIMESTRE
* Durante el tercer trimestre se efectuaron las asesorías y asistencias técnicas requeridas por los FDL.
* Se efectuó el acompañamiento en la revisión y evaluación de las 237 propuestas presentadas al sector, a través de la Fase II de Presupuestos participativos que se desarrolla en los FDL.</t>
  </si>
  <si>
    <t xml:space="preserve">TERCER TRIMESTRE
* Se adjunta documento con la relación de las asesotrías y asistencias técnicas brindadas  a los FDL durante el tercer trimestre
*Se adjunta archivo con la relación de las propuestas presentadas y evaluadas por el sector, en el marco de los presupuestos participativos </t>
  </si>
  <si>
    <t>Se observa que la dependecia realizó cargue de evidencias y registro información.</t>
  </si>
  <si>
    <t>CUARTO TRIMESTRE
* Durante el cuarto trimestre se efectuaron las asesorías y asistencias técnicas requeridas por los FDL.
* Se realizaron visitas técnicas a 19 fondos de desarrollo local para efectuar el seguimiento al avance de la ejecución presupuestal de los proyectos de inversión asociados al sector seguridad, convivencia y justicia.
*Se efectuó la socialización con los profesionales que apoyan el proceso de FDL desde la Subsecretaria de Acceso a la Justicia, Seguridad y Convivencia, Dirección de Bienes y la MEBOG</t>
  </si>
  <si>
    <t xml:space="preserve">
* De acuerdo con reunión sostenida el 18 de octubre de 2023, con el FDL de RUU, el C4, la Direccion de Tecnología y la MEBOG se acordó remitir al C4, las fichas técnicas del centro de monitoreo de RUU, para concepto técnico, con el propósito de identificar la necesidad de apoyo presupuestal que requiere el FDL para poner en marcha este centro de monitoreo. A la fecha del 29 de diciembre de 2023, no ha sido posible contar con el concepto técnico ni tampoco ha sido posible celebrar una nueva mesa de trabajo con esta oficina, así como tampoco ha sido viable el contacto para obtener información al respecto a fin de dar respuesta al FDL o para gestionar las acciones a las que haya lugar.</t>
  </si>
  <si>
    <t>* Se adjunta documento con la relación de las asesorías y asistencias técnicas brindadas  a los FDL durante el cuarto trimestre
*Se adjunta archivo con las lista de asistencia de las visitas realizadas y el informe producto de estas visitas en cada localidad.
* Se adjunta la presentación realizada en dicha socialización y el informe de las 19 visitas realizadas a los FDL.</t>
  </si>
  <si>
    <t>Se ejecutó el 100% de las actividades programadas para el 1 trimestre 2023 contempladas en el PAAuditoría (enero: 27 actividades, febrero: 15 actividades y marzo: 5 actividades).</t>
  </si>
  <si>
    <t>SegumientoPAA a corte 31 de marzo 2023</t>
  </si>
  <si>
    <t>Se ejecutó el 100% de las actividades programadas para el II trimestre 2023 contempladas en el PAAuditoría.</t>
  </si>
  <si>
    <t>SegumientoPAA a corte 30 de junio de 2023</t>
  </si>
  <si>
    <t>Durante el III trimestre se ejecutaron un total de 60.8 actividades sobre las 61 programadas, obteniendo un cumplimiento del 100% de actividades ejecutadas para el trimestre correspondiente, como se detalla a continuación: Julio: Prog 29 Ejec 29,1, Agosto:Prog 16 Ejec 15,5 y Septiembre: Prog 16 Ejec 16,2. El seguimiento reportado guarda coherencia con la actividad propuesta y se encuentra soportado a través del F-SM-946 Seguimiento al PAA.</t>
  </si>
  <si>
    <t>N.A</t>
  </si>
  <si>
    <t>F-SM-946 Seguimiento al PAA a 30 de septiembre de 2023.</t>
  </si>
  <si>
    <t>Durante el IV trimestre se ejecutó la totalidad de las 53 actividades que estaban programadas en el PAAuditoría 2023, obteniendo un cumplimiento del 100% de actividades ejecutadas para el trimestre correspondiente, como se detalla a continuación: Octubre: Prog 23 Ejec 22,7,1, Noviembre: Prog 18 Ejec 15,9 y Diciembre: Prog 12 Ejec 14,4. El seguimiento reportado guarda coherencia con la actividad propuesta y se encuentra soportado a través del F-SM-946 Seguimiento al PAA.</t>
  </si>
  <si>
    <t>F-SM-946 Seguimiento al PAA a 31 de diciembre 2023.</t>
  </si>
  <si>
    <t>Durante el primer trimestre 2023 la OCI realizó dos evaluaciones a los riesgos de la entidad asi:
* Evaluación de controles asociados a los riesgos por procesos, estratégicos y oportunidades de mejora a corte 31 diciembre 2022. Memorando 20231300088463
* Evaluación de controles asociados a los riesgos de corrupción a corte 31 diciembre 2022. Memorando 20231300024003</t>
  </si>
  <si>
    <t xml:space="preserve">https://scj.gov.co/sites/default/files/control/Inf-Riesgos-IV-Trim-2022.pdf
https://scj.gov.co/sites/default/files/control/Inf_Segu_III_cuat_PAAC_MRC_2022.pdf </t>
  </si>
  <si>
    <t>Durante el primer trimestre 2023 la OCI realizó dos evaluaciones a los riesgos de la entidad asi:
* Seguimiento a controles asociados a los riesgos estratégicos, por procesos y la gestión de oportunidades institucionales 1 trimestre 2023. Memorando 20231300177923
* Evaluación de controles asociados a los riesgos de corrupción con corte a 31 abril 2023. Memorando 20231300184283</t>
  </si>
  <si>
    <t>https://scj.gov.co/sites/default/files/control/Inf-Riesgos-I-trim-2023_0.pdf
https://scj.gov.co/sites/default/files/control/Informe_Seguimiento_PAAC_MRC_I_cuatr_2023.pdf</t>
  </si>
  <si>
    <t>Durante el tercer trimestre 2023 la OCI realizó dos evaluaciones a los riesgos de la entidad asi:
* Seguimiento a los Controles asociados a los Riesgos Estratégicos, por Procesos y la Gestión de Oportunidades Institucionales de la SDSCJ segundo trimestre de 2023. Memorando 3-2023-29171
* Evaluación de controles asociados a los riesgos de corrupción con corte a 31 agosto 2023. Memorando 3-2023-33226</t>
  </si>
  <si>
    <t>https://scj.gov.co/sites/default/files/control/3-2023-29171_Info_Riesgos_Proce_Estra_OInsti_2_trim_2023.pdf
https://scj.gov.co/sites/default/files/control/Inf_Seg_PAAC_MRC_II_Cuatrim_2023.pdf</t>
  </si>
  <si>
    <t>Durante el IV trimestre 2023 la OCI realizó dos evaluaciones a los riesgos de la entidad asi:
* Seguimiento a los Controles asociados a los Riesgos Estratégicos, por Procesos y la Gestión de Oportunidades Institucionales de la SDSCJ tercer trimestre de 2023. Memorando 3-2023-39953</t>
  </si>
  <si>
    <t>Memorando 3-2023-39953 "Seguimiento a los Controles asociados a los Riesgos Estratégicos, por Procesos y la Gestión de Oportunidades Institucionales de la SDSCJ tercer trimestre de 2023"</t>
  </si>
  <si>
    <t>Durante el primer trimestre 2023 la OCI realizó dos seguimientos a los Planes de Mejoramiento asi:
* Seguimiento al Plan de Mejoramiento Interno  a corte 31 diciembre 2022. Memorando 20231300033153
* Seguimiento al Plan de Mejoramiento Institucional a corte 31 diciembre 2022. Memorando 20231300041363</t>
  </si>
  <si>
    <t>https://scj.gov.co/sites/default/files/control/Informe_Seg_PMI_IV_Trim_2022.pdf 
https://scj.gov.co/sites/default/files/control/Inf_Seg_IV_Trim_2022.pdf</t>
  </si>
  <si>
    <t>Durante el primer trimestre 2023 la OCI realizó dos seguimientos a los Planes de Mejoramiento asi:
* Seguimiento al plan de mejoramiento interno con corte a marzo 31 de 2023. Memorando 20231300156423
* Seguimiento plan de mejoramiento de contraloría - corte 31 de marzo de 2023. Memorando 20231300159663</t>
  </si>
  <si>
    <t xml:space="preserve">
https://scj.gov.co/sites/default/files/control/Informe%20PMIntero%2031%20marzo%202023.pdf
https://scj.gov.co/sites/default/files/control/Info_Seg_I_Trim2023.pdf</t>
  </si>
  <si>
    <t>Durante el tercer trimestre 2023 la OCI realizó dos seguimientos a los Planes de Mejoramiento asi:
* Seguimiento al plan de mejoramiento interno con corte a junio 30 de 2023. Memorando 3-2023-25936
* Seguimiento plan de mejoramiento de contraloría - corte 30 de junio de 2023. Memorando 3-2023-25936</t>
  </si>
  <si>
    <t>https://scj.gov.co/sites/default/files/control/Info_seg_PMInterno_2_trim_2023.pdf
https://scj.gov.co/sites/default/files/control/Matriz_PMInterno_2_trim_2023.xlsx
https://scj.gov.co/sites/default/files/control/Inf_seg_PM_Contralor%C3%ADa_30_junio_2023.pdf
https://scj.gov.co/sites/default/files/control/Matriz_seg_PM_Contralor%C3%ADa_30_junio_2023.xlsx</t>
  </si>
  <si>
    <t>Durante el tercer trimestre 2023 la OCI realizó dos seguimientos a los Planes de Mejoramiento asi:
* Informe de seguimiento al Plan de Mejoramiento Institucional Contraloría de Bogotá- Tercer trimestre 2023. Memorando 3-2023-37936
* Informe de seguimiento al plan de mejoramiento interno con corte a septiembre 30 de 2023. Memorando 3-2023-36581</t>
  </si>
  <si>
    <t>* Informe de seguimiento al Plan de Mejoramiento Institucional Contraloría de Bogotá- Tercer trimestre 2023. Memorando 3-2023-37936
* Informe de seguimiento al plan de mejoramiento interno con corte a septiembre 30 de 2023. Memorando 3-2023-36581</t>
  </si>
  <si>
    <t>El Comité Institucional de Cordinación de Control Interno se realizó el 27 de enero 2023, en este comité se revisarón los siguientes temas:
* Resultado de la Ejecución del Plan Anual de Auditoria Vigencia 2022.
* Resultado Estados Planes de Mejoramiento (Institucional e Interno) a diciembre 2022
* Presentación para aprobación del Plan Anual de Auditoría 2023</t>
  </si>
  <si>
    <t>Acta N° 1 y presentación del comité CICCI del 27 de enero 2023</t>
  </si>
  <si>
    <t>En su rol de Secretaria Técnica del Comité Institucional de Cordinación de Control Interno, se convocó y  realizó Sesión No 2 el 25 de mayo 2023, en este comité se presentaron los resultados de la Evaluación Gestión Fiscal Auditoría de Regularidad Vigencia 2022, así como los hallazgos del ejercicio auditor. Se sometio a revisión y aprobación del comité CICCI el cronograma de mesas de trabajo para la formulación del Plan de Mejoramiento CB correpondiente.</t>
  </si>
  <si>
    <t>Acta N° 2 y presentación del comité CICCI del 25 de mayo 2023</t>
  </si>
  <si>
    <t>En su rol de Secretaria Técnica del Comité Institucional de Cordinación de Control Interno, se convocó y  realizó sesión el 28 de julio 2023, en este comité se presentó:
* El estado de los instrumentos Técnicos del Sistema de Control Interno de la SDSCJ.
* La Ejecución del Plan Anual de Auditoría a junio 2023.
* El Estado planes de mejoramiento (institucional e interno) a junio 2023.
* Los Resultados de Auditorías Internas I semestre de 2023.
* Los Resultados Evaluación Independiente del Sistema del Estado del Sistema de Control Interno SDSCJ con corte II semestre 2022.
* Socialización Mapa de Aseguramiento SDSCJ Versión 2.</t>
  </si>
  <si>
    <t>Acta N° 3 y presentación del comité CICCI del 28 de julio 2023</t>
  </si>
  <si>
    <t>En su rol de Secretaria Técnica del Comité Institucional de Cordinación de Control Interno, se convocó y  realizó sesión el 21 de diciembre 2023, en este comité se presentó:
• La ejecución del Plan Anual de Auditoria (PAAuditoría) 2023.
• Las auditorías internas de gestión realizadas en el segundo semestre 2023.
• Los seguimientos a planes de mejoramiento con corte 30 de noviembre.
* Socialización y aprobación por parte del comité el Plan Anual de Auditoría Interna (PAAuditoría) 2024.
* Actualización a la política de administración de riesgos.
* Temas solicitados por la Dirección de Gestión Humana y la Subsecretaría de Gestión Institucional.</t>
  </si>
  <si>
    <t>Acta Sesión N° 4 Ordinaria y presentaciones del comité CICCI del 21 de diciembre 2023</t>
  </si>
  <si>
    <t>Se recibieron 225 solicitudes de entes de control en el 1 trimestre 2023, los cuales fueron analizados por el profesional designado, se alertaron 177 solicitudes, para 40 de estos no aplicaba alertamiento dada la tipificación del requerimiento y 8 de ellas debido a la fecha de recibido en la SDSCJ (31 de marzo) fueron alertados en el siguiente día habil, es decir en abril 2023, por lo anterior, el resultado del indicador para esta actividad es del 96%</t>
  </si>
  <si>
    <t>Matriz de Control Seguimiento Requerimiento Entes Control 2023</t>
  </si>
  <si>
    <t>Durante el II trimestre, esta oficina en cumplimiento del rol de Relacionamiento con entes externos de control, adelantó alertamiento de 133 requerimientos, verificando tiempos de respuestas, tipo de solicitud y acuse de recibo. Para 110 requerimientos se realizo una verificación preliminar en la cual se determino que los mismos no aplicaban alertamiento y 4 fueron alertados durante el 01 dia de julio, dado que fueron radicados en la entidad el 30 de junio.</t>
  </si>
  <si>
    <t xml:space="preserve">Durante el III trimestre, esta oficina en cumplimiento del rol de Relacionamiento con entes externos de control, adelantó alertamiento de 162 requerimientos, verificando tiempos de respuestas, tipo de solicitud y acuse de recibo. Para 138 requerimientos se realizó una verificación preliminar en la cual se determinó que los mismos no aplicaban alertamiento por su tipología. Por último 5 requerimientos que ingresarón en la última semana de septiembre se alertarón en la primera semana de octubre. </t>
  </si>
  <si>
    <t xml:space="preserve">Durante el IV trimestre, esta oficina en cumplimiento del rol de Relacionamiento con entes externos de control, adelantó alertamiento de 113 requerimientos, verificando tiempos de respuestas, tipo de solicitud y acuse de recibo. Para 22 requerimientos se realizó una verificación preliminar en la cual se determinó que los mismos no aplicaban alertamiento por su tipología. Por último 1 requerimiento que ingresó el último día del mes se alertó en la primera semana de enero. </t>
  </si>
  <si>
    <t>Fase preliminar de estructuración de los procesos de capacitación, estableciendo la metodología a emplear y priorizando la temática para su ejecución en el segundo trimestre del 2023.</t>
  </si>
  <si>
    <t>Coordinación conjunta entre la Oficina de Control Disciplinario Interno y el área de capacitación de la Dirección de Gestión Humana, invitando a los servidores de la Entidad a participar de la 5ta conferencia de ley de garantías electorales y participación indebida en política, en donde se contó con la intervención del Jefe de la OCDI de la Secretaría Distrital de Seguridad, Convivencia y Justicia.</t>
  </si>
  <si>
    <t>Insuficiente espacio en las agendas de los encargados de impartir las capacitaciones.</t>
  </si>
  <si>
    <t xml:space="preserve">Establecer cronograma de actividades, para su socialización oportuna y cumplimiento en los tiempos establecidos </t>
  </si>
  <si>
    <t>https://scjgovcol-my.sharepoint.com/:f:/r/personal/mauricioj_lopez_scj_gov_co/Documents/SOPORTES%20POA/Capacitaciones?csf=1&amp;web=1&amp;e=ImwD0r</t>
  </si>
  <si>
    <t>Se llevó a cabo taller "Cumplimiento de funciones y responsabilidad de los servidores públicos" actividad a cargo del Jefe de la Oficina de Control Disciplinario Interno y desarrollada en las instalaciones del Centro Especial de Reclusión, los días 1, 2 y 3 de agosto del 2023.</t>
  </si>
  <si>
    <t>En atención a las observaciones por parte de Control Interno, se planea la realización de dos capacitaciones en el cuarto trimestre, subsanando lo proyectado en el segundo trimestre y así  cumplir con el objetivo trazado para la presente vigencia.</t>
  </si>
  <si>
    <t>https://scjgovcol-my.sharepoint.com/:f:/r/personal/mauricioj_lopez_scj_gov_co/Documents/SOPORTES%20POA/Capacitaciones%20tercer%20trimestre?csf=1&amp;web=1&amp;e=K3wPcv</t>
  </si>
  <si>
    <t>No</t>
  </si>
  <si>
    <t xml:space="preserve">se llevo a cabo la capacitación sobre el error en el regimen disciplinario actividad a cargo del jefe de la Oficina de Control disciplinario Interno de igual manera se realizó la sencibilizacion sobre el conflicto de interes y su importancia para grantizar los principios de trasnparencia y neutralidad de la administración </t>
  </si>
  <si>
    <t xml:space="preserve">Listado de asistencia a la capacitación sobre el Error en el regimen disciplinario </t>
  </si>
  <si>
    <t>De manera conjunta el equipo OCDI procede a realizar la revisión y seguimiento de todos y cada uno de los procesos disciplinarios activos que cursan tramite a la fecha en la Oficina de Control Disciplinario Interno, resultando 43 autos dentro de los procesos en cabeza de la oficina.</t>
  </si>
  <si>
    <t>https://scjgovcol-my.sharepoint.com/:f:/r/personal/mauricioj_lopez_scj_gov_co/Documents/SOPORTES%20POA?csf=1&amp;web=1&amp;e=dz8xiD</t>
  </si>
  <si>
    <t>De manera conjunta el equipo OCDI procede a realizar la revisión y seguimiento de todos y cada uno de los procesos disciplinarios activos que cursan tramite a la fecha en la Oficina de Control Disciplinario Interno, con ajustes y actualizaciones, teniendo en cuenta las actuaciones a la fecha.</t>
  </si>
  <si>
    <t>https://scjgovcol-my.sharepoint.com/:f:/r/personal/mauricioj_lopez_scj_gov_co/Documents/SOPORTES%20POA/Instrucci%C3%B3n%20de%20procesos%20disciplinarios%20segundo%20trimestre?csf=1&amp;web=1&amp;e=wkUgnS</t>
  </si>
  <si>
    <t>De manera conjunta el equipo OCDI procede a realizar la revisión y seguimiento de todos y cada uno de los procesos disciplinarios activos que cursan tramite a la fecha en la Oficina de Control Disciplinario Interno, con ajustes y actualizaciones, teniendo en cuenta las actuaciones a la fecha.
Importante señalar, que debido a la reserva de la información de los procesos que se manejan al interior de la OCDI, los soportes que se anexan, entregan datos generales sobre las particularidad de los expedientes, los investigados y las acciones que se adelantan.</t>
  </si>
  <si>
    <t>https://scjgovcol-my.sharepoint.com/:f:/r/personal/mauricioj_lopez_scj_gov_co/Documents/SOPORTES%20POA/Instrucci%C3%B3n%20de%20procesos%20disciplinarios%20tercer%20trimestre?csf=1&amp;web=1&amp;e=wVQ8Zk</t>
  </si>
  <si>
    <t xml:space="preserve">Se observa que la dependencia realizó cargue de evidencias y registro de información. </t>
  </si>
  <si>
    <t xml:space="preserve">Se realizaron los controlos sobre todos y cada uno de los procesos. se realizó la depuracion de los procesos que se verian afectados con el transito normativo previsto para el 29 de diciembre de 2023. ahora bien debido a la reserva legal es imposible suministrar la informacion especifica de los expedientes no obstante se suministra la informacion y los soportes de la aplicacion de los controles las cuales registran las actividades desplegadas de manera estadistica. </t>
  </si>
  <si>
    <t xml:space="preserve">Actas de las reuniones en donde se implementaron los controles mensuales. </t>
  </si>
  <si>
    <t>Fase preliminar de estructuración del material de apoyo de las campañas de sensibilización y/o prevención de conductas con incidencia disciplinaria, para su ejecución en el segundo trimestre del 2023.</t>
  </si>
  <si>
    <t>Coordinación conjunta entre la Oficina de Control Disciplinario Interno y el área de capacitación de la Dirección de Gestión Humana, recalcando la importancia de participar de los espacios organizados por La Dirección Distrital de Asuntos Disciplinarios -DDAD- de la Secretaría Jurídica Distrital.</t>
  </si>
  <si>
    <t xml:space="preserve">Teniendo en cuenta las observaciones de la Oficina de Control Interno, la OCDI realizará en el cuarto trimestre, las dos actividades de sensibilización y/o prevención de conductas con incidencia, cumpliendo de esta manera la meta establecida para el año 2023.  </t>
  </si>
  <si>
    <t>No tenian programación para el tercer trimestre. Cumplieron la meta en el segundo trimestre.</t>
  </si>
  <si>
    <t xml:space="preserve">se llevo a cabo la publicación en la intranet del curso sobre derechos y responsabilidades y sobre el error como causal de exclusion de responsabilidad con lo que se da cumplimiento del objetivo </t>
  </si>
  <si>
    <t xml:space="preserve">correos electronicos intercanbiados  con el area de capacitaciones de la Direccion de Gestion humana para a publicacion del material de apoyo sobre derechos y deberes de servidor publico,  regimen de responsabilidad del servidor público "error como causal de exclusion de responsabilidad". video publicado con la capacitacion </t>
  </si>
  <si>
    <t>La secretaria de Seguridad convivencia y justicia, contrato una consultoría cuyo objeto es "“DIAGNOSTICO PARA LA DEFINICIÓN DEL SISTEMA DE ANÁLISIS DE DATOS, INTEGRADO CON LOS COMPONENTES DEL C4.”, el cual se formalizó en SECOP con el Numero 2154-2022. Dicho contrato se dio inicio con acta de inicio el 17 de enero de 2023. el contrato se desarrolla de acuerdo a 8 fases establecidas en el Anexo Técnico del Pliego de condiciones.
Para este primer trimestre a la fecha se debería entregar la FASE 1. del proyecto, a hoy según cronograma a fecha 31-01-2023, el avance total del proyecto es de 25% aproximadamente, considerando que todos los entregables y obligaciones generales y especificas solo se dan por cumplidas hasta que la supervisión lo apruebe.
Se adjuntan los anexos que soportan el avance con las condiciones antes dadas.</t>
  </si>
  <si>
    <r>
      <t>Carpeta Fase 1 y 1 Anexo tcnico</t>
    </r>
    <r>
      <rPr>
        <sz val="11"/>
        <color rgb="FF000000"/>
        <rFont val="Arial"/>
        <family val="2"/>
      </rPr>
      <t xml:space="preserve">
https://scjgovcol.sharepoint.com/:f:/r/sites/OficinaAsesoradePlaneacin/Documentos%20compartidos/EVIDENCIAS%20SIG/POA/2023/C4/PRIMER%20TRIMESTRE/META%201?csf=1&amp;web=1&amp;e=vX8aOY</t>
    </r>
  </si>
  <si>
    <t>La secretaria de Seguridad convivencia y justicia, contrato una consultoría cuyo objeto es "“DIAGNOSTICO PARA LA DEFINICIÓN DEL SISTEMA DE ANÁLISIS DE DATOS, INTEGRADO CON LOS COMPONENTES DEL C4.”, el cual se formalizó en SECOP con el Numero 2154-2022. Dicho contrato se dio inicio con acta de inicio el 17 de enero de 2023. el contrato se desarrolla de acuerdo a 8 fases establecidas en el Anexo Técnico del Pliego de condiciones.
Se tiene un avance del 40,8% del total del proyecto de  conformidad del acta de avance adjunta con el porcejtaje de avance  y el cronograma de cada fase.
Se adjuntan los anexos que soportan el avance con las condiciones antes dadas.</t>
  </si>
  <si>
    <t>https://scjgovcol.sharepoint.com/:f:/r/sites/OficinaAsesoradePlaneacin/Documentos%20compartidos/EVIDENCIAS%20SIG/POA/2023/C4/SEGUNDO%20TRIMESTRE/META%201?csf=1&amp;web=1&amp;e=URuazg</t>
  </si>
  <si>
    <t>En el marco del contrato No. 2154-2022, cuyo objeto es “DIAGNOSTICO PARA LA DEFINICIÓN DEL SISTEMA DE ANÁLISIS DE DATOS, INTEGRADO CON LOS COMPONENTES DEL C4.”, el cual es suscrito por la Secretaria Distrital de Seguridad, Convivencia y Justicia, el avance del 1 de julio al 30 de septiembre de 2023, es siguiente:
1. Desarrollo desde la fase 2 hasta la fase 8 del contrato, como se evidencia en oficio adjunto el cual fue entregado al C4 el 31 de agosto con oficio enviado GROW RAD 1-2023-52594_1 31-08-2023 ENTREGABLES FASES 2 A 8, a saber cada fase:
     Fase 2- Concepturalización y definición del gobierno de datos
     Fase 3- Propuesta de solución
     Fase 4- Prueba de concepto
     Fase 5- Análisis de fabricantes y tecnología
     Fase 6- Ideación
     Fase 7- Prirización
     Fase 8- Modelamientio casos de uso (Demostraciones)
2. Se elaboró prórroga No. 2 para hacer ALINEAMIENTO de los entregables de las fases 2, 3,4,5,6,7 y 8. De acuerdo al desarrollo del cronograma, el contratista para el 27 de septiembre se realizó la socialización, verificación, ajustes, y validación de los ENTREGABLES de las fases 2,3 y 4, los cuales se formalizan con el informe de gestión,  el cual se anexa.
El avance a la fecha es de 95% del total del proyecto de  conformidad del acta de avance adjunta con el porcejtaje de avance  y el cronograma de cada fase. 
Se adjuntan los anexos que soportan el avance con las condiciones antes dadas.</t>
  </si>
  <si>
    <t>La planeación realizada en la fase de alistamiento tuvo variaciones en la efecución del contrato, resultado de lo cual la Oficina de Centro de comando, control, comunicaciones y computo, realizó dos prorrogas al contrato</t>
  </si>
  <si>
    <t>En los contratos de este tipo, que desarrollan productos de tipo documental, es importante incluir una obligacion o actividad que incluya tiempos de revision, ajuste y aprobacion por parte de la supervision</t>
  </si>
  <si>
    <t>https://scjgovcol.sharepoint.com/sites/OficinaAsesoradePlaneacin/Documentos%20compartidos/Forms/AllItems.aspx?csf=1&amp;web=1&amp;e=URuazg&amp;cid=76a1db3c%2D4aed%2D4705%2D87ac%2Dbded8f7b8bc7&amp;FolderCTID=0x012000267D95A78F33C840B590F8D7252AB247&amp;id=%2Fsites%2FOficinaAsesoradePlaneacin%2FDocumentos%20compartidos%2FEVIDENCIAS%20SIG%2FPOA%2F2023%2FC4%2FTERCER%20TRIMESTRE%2FMETA%201&amp;viewid=a65e41cb%2D8bf7%2D444c%2D8b0e%2D18182b3957a0</t>
  </si>
  <si>
    <t>Se adelantó el diagnostico para la implementación de analítica de datos en el C4, en el marco del contrato No. 2154-2022, cuyo objeto es “DIAGNOSTICO PARA LA DEFINICIÓN DEL SISTEMA DE ANÁLISIS DE DATOS, INTEGRADO CON LOS COMPONENTES DEL C4.”, el cual es suscrito por la Secretaria Distrital de Seguridad, Convivencia y Justicia, el avance del 1 de septiembre al 31 de diciembre de 2023, es siguiente:
Con respecto al cronograma del proyecto y la matriz de seguimiento, se presenta el avance del 100% del proyecto y la finalización del mismo del contrato No. SCJ-2154-2022 de 2022. Durante el periodo se realizó la etapa de alineamiento donde se superó la presentación de los entregables correspondientes, los cuales fueron socializados los resultados obtenidos para ser posteriormente aceptados y aprobados por el equipo técnico de la supervisión del contrato.  La fase de alineamiento que empezó el 01 de septiembre de 2023, donde el contratista solicitó al C4 una prórroga en tiempo para realizar una etapa de alineamiento y revisión de los entregables conforme a lo definido en el Anexo Técnico.
La fase de alineamiento consistió en la socialización, revisión y aprobación de cada uno de los entregables para cada una de las fases de la consultoría, para algunos de los entregables de la consultoría, esta fecha se extendió hasta el mes de octubre, toda vez que se requerían algunos ajustes adicionales a los entregables. Lo anterior se puede evidenciar en el informe final del contrato</t>
  </si>
  <si>
    <t>La planeación realizada en la fase de alistamiento tuvo variaciones en la ejecución del contrato, resultado de lo cual la Oficina de Centro de comando, control, comunicaciones y computo, realizó dos prorrogas al contrato</t>
  </si>
  <si>
    <t>Informe final de contrato SCJ 2154 de 2022</t>
  </si>
  <si>
    <t>El contrato 1491-2022 tiene como objeto PRESTAR LOS SERVICIOS DE APOYO PARA LA IMPLEMENTACIÓN Y ESTANDARIZACIÓN DE LOS PROTOCOLOS Y BUENAS PRÁCTICAS INTERNACIONALES EN EL PROCESO DE RECEPCIÓN DE INCIDENTES DE SEGURIDAD Y EMERGENCIAS PARA EL CENTRO DE COMANDO, CONTROL, COMUNICACIONES Y CÓMPUTO DE LA
SECRETARIA DISTRITAL DE SEGURIDAD, CONVIVENCIA Y JUSTICIA, cuenta con 5 fases las cuales se detallan en el anexo técnico.
A la fecha ya se han ejecutado las fases 1, 2, 3 y 4 del proyecto de certificación. En general el proyecto tiene un avance del 82% del contrato, pero debe tener un periodo de estabilizaciön del proyecto. y validaciones conrespondiente por el apoyo a la operación.</t>
  </si>
  <si>
    <r>
      <t>Informe de Avance de Ejecución SSB 1570-2022 al 31 de Marzo 2023</t>
    </r>
    <r>
      <rPr>
        <sz val="11"/>
        <color rgb="FF000000"/>
        <rFont val="Arial"/>
        <family val="2"/>
      </rPr>
      <t xml:space="preserve">
https://scjgovcol.sharepoint.com/:f:/r/sites/OficinaAsesoradePlaneacin/Documentos%20compartidos/EVIDENCIAS%20SIG/POA/2023/C4/PRIMER%20TRIMESTRE/META%203?csf=1&amp;web=1&amp;e=Iisqa7</t>
    </r>
  </si>
  <si>
    <t>El contrato 1491-2022 tiene como objeto PRESTAR LOS SERVICIOS DE APOYO PARA LA IMPLEMENTACIÓN Y ESTANDARIZACIÓN DE LOS PROTOCOLOS Y BUENAS PRÁCTICAS INTERNACIONALES EN EL PROCESO DE RECEPCIÓN DE INCIDENTES DE SEGURIDAD Y EMERGENCIAS PARA EL CENTRO DE COMANDO, CONTROL, COMUNICACIONES Y CÓMPUTO DE LA
SECRETARIA DISTRITAL DE SEGURIDAD, CONVIVENCIA Y JUSTICIA, cuenta con 5 fases las cuales se detallan en el anexo técnico.
A la fecha ya se han adelantado las fases 1, 2, 3, 4  del proyecto de certificación. En general el proyecto tiene un avance del 95% del contrato. Queda pendiente ejecución financiera y entrega de informes finales.
Se adjunta el informe de la fase 4 para aceptacion y pago de entregas, con el porcejtaje de avance  y el cronograma de cada fase.
Pero debe tener un periodo de estabilizaciön del proyecto. y validaciones conrespondiente por el apoyo a la operación.</t>
  </si>
  <si>
    <t>https://scjgovcol.sharepoint.com/:f:/r/sites/OficinaAsesoradePlaneacin/Documentos%20compartidos/EVIDENCIAS%20SIG/POA/2023/C4/SEGUNDO%20TRIMESTRE/META%202?csf=1&amp;web=1&amp;e=lJkpBB</t>
  </si>
  <si>
    <t xml:space="preserve">El contrato 1491-2022 cuyo objeto es "PRESTAR LOS SERVICIOS DE APOYO PARA LA IMPLEMENTACIÓN Y ESTANDARIZACIÓN DE LOS PROTOCOLOS Y BUENAS PRÁCTICAS INTERNACIONALES EN EL PROCESO DE RECEPCIÓN DE INCIDENTES DE SEGURIDAD Y EMERGENCIAS PARA EL CENTRO DE COMANDO, CONTROL, COMUNICACIONES Y CÓMPUTO DE LA SECRETARIA DISTRITAL DE SEGURIDAD, CONVIVENCIA Y JUSTICIA", cuenta con 5 fases las cuales se detallan en el anexo técnico, las cuales ya fueron ejecutadas a la fecha. Del 1 de julio al 30 de septiembre se desarrollaron las siguientes actividades:
1. Se revisó, tramitó y radicó el informe de la fase 4 del proyecto.
2. Se realizó el segundo evento de entrega de certificados del curso Online a los funcionarios.
3. Se revisó el acta de entrega e informe de TIPI de la fase 5 del proyecto, la cual se encuentra en ajustes.
A la fecha ya se han adelantado todas las fases del proyecto de certificación. En general el proyecto tiene un avance del 98% del contrato, se encuentran pendientes los ajustes al informe final del contrato por parte del contratista.
</t>
  </si>
  <si>
    <t>Ninguna</t>
  </si>
  <si>
    <t xml:space="preserve">La operación del C4 obtuvo la certificación en los estandares NENA 911, mediante el contrato 1491-2022 cuyo objeto es "PRESTAR LOS SERVICIOS DE APOYO PARA LA IMPLEMENTACIÓN Y ESTANDARIZACIÓN DE LOS PROTOCOLOS Y BUENAS PRÁCTICAS INTERNACIONALES EN EL PROCESO DE RECEPCIÓN DE INCIDENTES DE SEGURIDAD Y EMERGENCIAS PARA EL CENTRO DE COMANDO, CONTROL, COMUNICACIONES Y CÓMPUTO DE LA SECRETARIA DISTRITAL DE SEGURIDAD, CONVIVENCIA Y JUSTICIA", el cual cuenta con 5 fases las cuales se detallan en el anexo técnico, las cuales ya fueron ejecutadas. Del 1 de septiembre al 31 de diciembre se desarrollaron las siguientes actividades:
1. Se revisó, tramitó y radicó el informe de la fase 5 del proyecto.
2. Se revisó, tramitó el informe final del contrato 1491-2022
Con lo anterior se han adelantado todas las fases del proyecto de certificación y el proyecto tiene un avance del 100% </t>
  </si>
  <si>
    <t>Acta de entrega y recibo a satisfacción de servicios contrato SCJ-1491-202
Informe final de ejecución contrato SCJ-1491-202</t>
  </si>
  <si>
    <t>Instalación de cuatro sitios de repetición uno en Cazucá y tres en la localidad de Sumapaz, en los corregimiento de Pasquilla, Nazareth y San Juan considerando que se realiza fabricación de los equipos entrenamiento, entrega de equipos, instalación,  de las repetidoras GTR8000 ESS, la infraestructura de RF (Líneas de transmisión, antenas, TTA, multiacoplador, routers de sitio, controladores de sitio, rectificadores y aires acondicionados). el porcentaje de avances general es de un 43%, para el contratista sin embargo el proyecto requiere un perido de estabilizacion posterior a la meta.</t>
  </si>
  <si>
    <t xml:space="preserve">" Instalación de cuatro sitios de repetición uno en Cazucá y tres en la localidad de Sumapaz, en los corregimiento de Pasquilla, Nazareth y San Juan considerando que se realiza fabricación de los equipos entrenamiento, entrega de equipos, instalación,  de las repetidoras GTR8000 ESS, la infraestructura de RF (Líneas de transmisión, antenas, TTA, multiacoplador, routers de sitio, controladores de sitio, rectificadores y aires acondicionados). el porcentaje de avances general es de un 85%, para el contratista sin embargo el proyecto requiere un perido de estabilizacion posterior a la meta, con el porcejtaje de avance  y el cronograma de cada fase. "
Sin embargo el proyecto requiere un perido de estabilizacion posterior a la meta y desde C4, debe propendercon su revision y monitoreo del proyecto </t>
  </si>
  <si>
    <t>https://scjgovcol.sharepoint.com/:f:/r/sites/OficinaAsesoradePlaneacin/Documentos%20compartidos/EVIDENCIAS%20SIG/POA/2023/C4/SEGUNDO%20TRIMESTRE/META%203?csf=1&amp;web=1&amp;e=wcS97w</t>
  </si>
  <si>
    <t>Se realizó la instalación de cuatro sitios de repetición uno en Cazucá y tres en la localidad de Sumapaz, en los corregimientos de Pasquilla, Nazareth y San Juan, considerando que se realiza fabricación de los equipos entrenamiento, entrega de equipos, instalación, de las repetidoras GTR8000 ESS, la infraestructura de RF (Líneas de transmisión, antenas, TTA, multiacoplador, routers de sitio, controladores de sitio, rectificadores y aires acondicionados). El porcentaje de avance general es de un 100%, el cual se puede evidenciar en  el informe final de ejecución anexo, el cual está siendo revisado por el personal de apoyo a la supervisión (Informe Final de Ejecución Contrato 1570-2022 y Modificatorio 2)</t>
  </si>
  <si>
    <t>La meta se ejecuto en un 100%  en el tercer trimestre de 2023, conforme al seguimiento del trimestre pasado se realizó la instalación de los cuatro sitios de repetición, uno en Cazucá y tres en la localidad de Sumapaz, en los corregimientos de Pasquilla, Nazareth y San Juan. En el cuatro trimestre de 2023 se elaboró el informe final de supervisión del contrato 1570 de 2022, mediante el cual se realizó la instalación de los sitios de repeticion del sistema de comunicaciones del radio troncalizadado en las localidades Cazuca y Sumapaz, el cual se adjunta como evidencia.</t>
  </si>
  <si>
    <t>Informe final de supervisión al contrato SCJ 1570-2022</t>
  </si>
  <si>
    <t>1. Realizar 2 estudios para construir las herramientas, insumos y/o recomendaciones que faciliten la toma de decisiones de la Secretaría de Seguridad, Convivencia y Acceso a la Justicia.</t>
  </si>
  <si>
    <t>Al corte del 31 de marzo de 2023 la encuesta ha finalizado, el CNC está haciendo la entrega de todos los productos e informes correspondientes para revisión y socialización de los resultados. Queda pendiente la verificación y aprobación por parte de la Secretaría.</t>
  </si>
  <si>
    <t>A la fecha no se presenta evidencia documental ya que los resultados se encuentran en verificación y aprobación por parte del Despacho.</t>
  </si>
  <si>
    <t>A la fecha ya finalizó el primer estudio asociado a la encuesta de seguridad realizada por el CNC; el segundo estudio relacionado con convivencia en colegios se encuentra en fase de recolección de datos.</t>
  </si>
  <si>
    <t>Estas investigaciones constituyen un insumo fundamental para la generación de acciones y decisiones concretas para la Entidad en materia de seguridad, convivencia y justicia. Por lo tanto, se consideran confidenciales y en consecuencia, su uso se reserva sólo para el diseño de estrategias internas de la Secretaría, amparadas por los literales (b), (f) y (g) del artículo 19 de la Ley de transparencia 1712 del 2014. Lo anterior responde a la observación realizada en el periodo anterior por la OCI.</t>
  </si>
  <si>
    <t xml:space="preserve">El estado de las investigaciones a la fecha es el siguiente:
A la fecha ha sido terminada la encuesta realizada por el Centro Nacional de Consultoría S.A. - CNC (Centro Nacional de Consultoría), cuyo objeto fue: “Realizar la recopilación de información subjetiva sobre seguridad, convivencia y justicia, contempló las etapas de diseño, prueba, aplicación, consolidación y exposición de resultados a partir de una muestra representativa de habitantes de Bogotá y sus localidades, según las orientaciones de la Secretaría Distrital de Seguridad, Convivencia y Justicia”.
Por otra parte, la investigación sobre convivencia en colegios se encuentra en fase de sistematización, procesamiento y análisis de datos recolectados.
</t>
  </si>
  <si>
    <t xml:space="preserve">Estudio 1. Se carga en el repositorio de evidencias el documento final, con la aclaración que es de tipo confidencial, por lo cual no se puede compartir. Lo anterior por indicación del Secretario.
Estudio 2. Se carga en el repositorio de evidencias el documento que se encuentra en proceso de construcción, con la aclaración que es de tipo confidencial, por lo cual no se puede compartir. Lo anterior por indicación del Secretario.
</t>
  </si>
  <si>
    <t>A corte de 31 de diciembre, los 2 estudios se encuentran finalizados
1) Encuesta realizada por el Centro Nacional de Consultoría S.A. - CNC, cuyo objeto fue: “Realizar la recopilación de información subjetiva sobre seguridad, convivencia y justicia, contempló las etapas de diseño, prueba, aplicación, consolidación y exposición de resultados a partir de una muestra representativa de habitantes de Bogotá y sus localidades, según las orientaciones de la Secretaría Distrital de Seguridad, Convivencia y Justicia”.
2) Convivencia en entornos escolares: La investigación se realizó en conjunto con la Secretaría de Educación y plantea en un primer acercamiento descriptivo, delinear la relación entre factores de riesgo externos y condiciones de convivencia interna de las instituciones educativas para dilucidar qué mecanismos, estrategias y acciones realizan las comunidades educativas con el conjunto de actores presentes en su Entorno, potenciando la protección efectiva de los niños, niñas y jóvenes, docentes, directivos y acudientes que hacen parte de su comunidad.</t>
  </si>
  <si>
    <t xml:space="preserve">A corte de 31 de diciembre  se reportan los siguientes estudios finalizados:
1) Encuesta realizada por el Centro Nacional de Consultoría S.A. – CNC
2) Convivencia en entornos escolares
</t>
  </si>
  <si>
    <t>2. Elaborar 4 documentos de política pública para evaluar con evidencia empírica la implementación de las metas del plan de desarrollo distrital para el sector de Seguridad, Convivencia y Acceso a la Justicia</t>
  </si>
  <si>
    <t>A la fecha los dos documentos de política pública se encuentran en etapa de procesamiento de información y balance estadístico.</t>
  </si>
  <si>
    <t>Documentos de avance</t>
  </si>
  <si>
    <t>A la fecha, los documentos se encuentran en la fase de sistematización y análisis de la información.</t>
  </si>
  <si>
    <t>Se cargan los avances en documentos solo para verificación interna por parte de la OAP y al OCI (con marca de agua borrador/confidencial).</t>
  </si>
  <si>
    <t xml:space="preserve">A la fecha se encuentran finalizados los siguientes documentos: “Transformaciones y continuidades del crimen organizado en Bogotá entre 2012 y 2022”, y “Caracterización del homicidio 2012 – 2022”.
Los documentos “La experiencia de la Cárcel Distrital 2023” y “Programa Distrital de Justicia Restaurativa en Adultos” se encuentran en proceso de construcción.
</t>
  </si>
  <si>
    <t xml:space="preserve">Documentos 1 y 2. Se cargan en el repositorio las evidencias de los documentos finales, con la aclaración que son de tipo confidencial, por lo cual no se pueden compartir. Lo anterior por indicación del Secretario.
Documentos 3 y 4. Se cargan en el repositorio de evidencias los documentos que se encuentran en proceso de construcción, con la aclaración que son de tipo confidencial, por lo cual no se pueden compartir. Lo anterior por indicación del Secretario.
</t>
  </si>
  <si>
    <t>Los siguientes documentos de política pública se encuentran finalizados:
1) Transformaciones y continuidades del crimen organizado en Bogotá entre 2012 y 2022: el objetivo del documento es caracterizar la evolución del crimen organizado en Bogotá durante el periodo 2012-2022 mediante una investigación cualitativa para comprender mejor la transformación de las cifras delictivas.
2) Caracterización del homicidio 2012 – 2022: el objetivo es determinar los principales factores que ayudan a identificar el homicidio en cada una de las localidades de la ciudad de Bogotá, en el periodo comprendido entre 2012 y 2022.
3) La experiencia de la Cárcel Distrital 2023: la finalidad del documento es identificar los factores diferenciados del tratamiento de la población privada de la libertad en la ciudad de Bogotá, a partir del caso de la Cárcel Distrital de Varones y Anexo de Mujeres.
4) Programa Distrital de Justicia Restaurativa en Adultos: tiene como finalidad documentar la experiencia del Programa Distrital de Justicia Restaurativa en adultos.</t>
  </si>
  <si>
    <t xml:space="preserve">En el periodo a reportar se finalizan los siguientes documentos de política pública:
1) Transformaciones y continuidades del crimen organizado en Bogotá entre 2012 y 2022
2) Caracterización del homicidio 2012 – 2022
3) La experiencia de la Cárcel Distrital 2023
4) Programa Distrital de Justicia Restaurativa en Adultos
</t>
  </si>
  <si>
    <t xml:space="preserve">Se realiza video tutorial para la consulta de estadísticas sobre los principales delitos de alto impacto en la página web de la secretaría y se actualizan los siguientes documentos del proceso "Gestión y Análisis de la Información":
1) Sistema de Aseguramiento de Calidad de Datos - SACD I-GI-9
2) Usuario Final BI G-GI-1
Con lo anterior se mitiga la observación de la OCI para el primer trimestre.
</t>
  </si>
  <si>
    <t xml:space="preserve">Se actualizan en el periodo los siguientes documentos que hacen parte del proceso “Gestión y Análisis de la Información”:
1) Sistema de Aseguramiento de Calidad de Datos - SACD I-GI-9
2) Usuario Final BI G-GI-1
</t>
  </si>
  <si>
    <t>A la fecha se actualizaron y publicaron los documentos: Gestión y Análisis de Información C-GI-1 y Sistema de Aseguramiento de Calidad de Datos - SACD I-GI-9; adicionalmente se actualizaron los procedimientos Gestión de Respuesta a los Requerimientos de Información PD-GI-2, Gestión Interna - Requerimientos de Información PD-GI-3, Generación de Policy Brief PD-GI-5, Generación de Policy Paper PD-GI-4 y Actualización Bodega de Datos y Base de Datos Geográfica PD-GI-6, los cuales se encuentran a la fecha en revisión para posterior formalización ante la OAP. Teniendo en cuenta la observación de la OCI para el primer trimestre, se aclara que se realizó en ese periodo un video tutorial sobre la consulta de estadísticas en el portal, el cual es complemento a la documentación técnica de la Bodega de Datos. Adicionalmente se corroige el tipo de indicador,.</t>
  </si>
  <si>
    <t>Documentos publicados y actualizados (que se encuentran en revisión).</t>
  </si>
  <si>
    <t>En el periodo a reportar se actualizan los procedimientos del proceso “Gestión y Análisis de la Información”, con el fin de reflejar las actividades que en la actualidad se desarrollan en la Oficina de Análisis; por otra parte, se actualizan también los instructivos, formatos y guías y que dan soporte a los mismos.</t>
  </si>
  <si>
    <t>Se cargaron los documentos actualizados en el repositorio de evidencias.</t>
  </si>
  <si>
    <t>Se finaliza la revisión, actualización y depuración de los documentos soporte del proceso "Gestión y análisis de la información", cumpliendo así la meta programada para la vigencia.</t>
  </si>
  <si>
    <t>Se finaliza la depuración y actualización de los documentos asociados al proceso "gestión y Análisis de información. Se subsana la observación de la OCI para el trimeste 1. Los documentos actualizados en el periodo son los siguientes, los cuales se encuentran publicados en el portal de MIPG: Administración ArcGis Enterprise M-GI-3, Administración de Bodega de datos M-GI-2, Metodología para Evaluar y Reportar la Calidad de la Información Geográfica de la SDSCJ  M-GI-1, M-GI-1 Metodología para Evaluar y Reportar la Calidad de la Información Geográfica de la SDSCJ, M-GI-2 Administración Bodega de Datos, M-GI-3 Administración ArcGis Enterprise, I-GI-1 Elaboración de Boletines, I-GI-5 Modelo de Predicción del Crimen, I-GI-6 Aplicación de Desarrollos Geográficos, I-GI-7 Actualización de Fuentes Base de Datos Geográfica, I-GI-8 Cargue de Fuentes Bodega de Datos, G-GI-2 Uso de Aplicaciones Geográficas, F-GI-581 Control Entrada y Salida de Requerimientos de Información, F-GI-750 Control Reportes Mensuales, F-GI-796 Fuentes de Información Bodega de Datos, F-GI-1325 Revisión de Literatura.</t>
  </si>
  <si>
    <t>Al 31 de marzo se han actualizado en el portal distrital 24 conjuntos de Datos Abietos según la programación establecida.</t>
  </si>
  <si>
    <t>Consulta portal de datos abietos de Bogotá.</t>
  </si>
  <si>
    <t>Al corte de 30 se junio de ha realizado la publicación de 35 conjuntos de datos abiertos de los 36 programados en el portal de datos abiertos de Bogotá, debido a que en el mes de abril no se realizó la actualización de “Delito de Alto Impacto”, ya que en ese momento no se contaba con la información de la fuente externa SIEDCO.</t>
  </si>
  <si>
    <t>Evidencia de publicación de datos abiertos</t>
  </si>
  <si>
    <t>Al corte de 30 de septiembre de ha realizado la publicación de 59 conjuntos de datos abiertos de los 60 programados en el portal de datos abiertos de Bogotá, debido a que en el mes de abril no se realizó la actualización de “Delito de Alto Impacto”, ya que en ese momento no se contaba con la información de la fuente externa SIEDCO.</t>
  </si>
  <si>
    <t>La evidencia de la publicación de los datos abiertos de encuentra en el repositorio destinado para tal fin (POA)</t>
  </si>
  <si>
    <t xml:space="preserve">Al  31 de diciembre se publicarán 70 datos abiertos de los 72 programados para la presente vigencia, porque no se contó con la información para los meses de abril y noviembre del conjunto “Delito de Alto Impacto” suministrada por la Policía Nacional (SIEDCO). Para mitigar este evento, desde la OAIEE se han realizado solicitudes formales de los datos a la Policía Nacional, pero aún no se ha recibido respuesta. </t>
  </si>
  <si>
    <t>La evidencia de la publicación de los datos abiertos de encuentra en el repositorio destinado para tal fin por la OAP.</t>
  </si>
  <si>
    <t xml:space="preserve">5. Ejecutar el presupuesto de acuerdo a la  programación realizada. </t>
  </si>
  <si>
    <t>La Oficina de Análisis de Información y Estudios Estratégicos gerencia el proyecto de inversión 7781 "Generación de conocimiento para la implementación de política pública de seguridad, convivencia y acceso a la justicia en Bogotá", el cual cuenta con un presupuesto para la vigencia 2023 de $1.075MM, de los cuales, durante el primer trimestre del año, se comprometieron $1.017MM que equivalen al 94,6%, quedando pendiente por ejecutar $57MM.
El 94,6% apropiado corresponde a trece (13) contratos de prestación de servicios, celebrados para garantizar el recurso humano requerido para el cumplimiento de los objetivos propuestos en cada una de las metas tanto del proyecto de inversión como del Plan de Desarrollo Distrital.</t>
  </si>
  <si>
    <t>F-DS-452 Seguimiento a los proyectos de inversión y PDD - marzo</t>
  </si>
  <si>
    <t>Al corte de 30 de junio se ha comprometido el 99% de los recursos programados, teniendo en cuenta que queda pendiente la ejecución de $10.705.000 asociados a la meta “Realizar estudios para construir las herramientas, insumos y/o recomendaciones que faciliten la toma de decisiones de la secretaría de seguridad, convivencia y acceso a la justicia” del proyecto de inversión 7781, los cuales se ejecutaran en el segundo semestre de 2023.</t>
  </si>
  <si>
    <t>F-DS-452 Seguimiento a los proyectos de inversión y PDD</t>
  </si>
  <si>
    <t>Al corte de 30 de septiembre se ha comprometido el 99,60% de los recursos programados, teniendo en cuenta que queda pendiente la ejecución de $4.120.000 asociados a la meta “Realizar estudios para construir las herramientas, insumos y/o recomendaciones que faciliten la toma de decisiones de la secretaría de seguridad, convivencia y acceso a la justicia” del proyecto de inversión 7781, los cuales se ejecutaran en el cuarto trimestre de 2023.</t>
  </si>
  <si>
    <t>Ejecución al 30 de septiembre 2023</t>
  </si>
  <si>
    <t>El proyecto 7781 de responsabilidad de la OAIEE presenta una apropiación de $1.075.000.000 y una ejecución de $1.074.797.502 lo que representa un 99.9% de ejecución, con un saldo de $202.498 generado por los saldos de la contratación de prestación de servicios que apoya la generación de información y conocimiento de la Oficina.</t>
  </si>
  <si>
    <t>Ejecución al 30 de diciembre de 2023</t>
  </si>
  <si>
    <t>Se realizo seguimiento a las estrategias de la Subsecretaria y la poryección de todas las acciones tendients al cumplimiento de las metas plan de desarrollo.  Mensualmente se realizaron reuniones socializar, dar lineamiento y articular actividades del Plan de Desarrollo</t>
  </si>
  <si>
    <t xml:space="preserve">Actas y tablero de control </t>
  </si>
  <si>
    <t xml:space="preserve">Tablero de control </t>
  </si>
  <si>
    <t xml:space="preserve">Se realizó seguimiento al presupuesto de  la Subsecretaria de acuerdo a los recursos asignados y proyectados en el PAA.  Mensualmente se realizaron reuniones socializar y dar lineamientode las actividades del Plan de Desarrollo.   Adicionalmente con esta herramienta (Tablero de control) se logro realizar alertas a los supervisores de contratos con el fin de agilizar pagos de acuerdo a lo establecido contractualmente. </t>
  </si>
  <si>
    <t xml:space="preserve">Las reservas presupuestales y pasivos exigibles en su mayoria son administrados por otras dependencias de la Entidad, la subsecretaría a pesar de tener a cargo la gestion del presupuesto, a traves de la Resolución 744 de 2020, la ejecución y contratación depende de terminos que salen del alcance de la misma. Por ello se dificulta adelantar gestiones para el pago o contratacion de elementos. </t>
  </si>
  <si>
    <t xml:space="preserve">Frente a las Direccion de la SAJ, en reuniones semanales se vinculo punto exclusivo de la contratacion y las reservas, con el fin de verificar cada uno y determinar puntos en los que como gerencia de los proyectos se puede apoyar.  Para las demás Subsecretaría se continuo con un enlace la gestión y remision de correo del seguimiento. </t>
  </si>
  <si>
    <t xml:space="preserve">Resultados de la gestión:  Compromisos de la vigencia por el 85% del presupesto asignado.  Pendiente el 15% donde el mayor porcentaje corresponde a la contratacion de la Obra e Interventoria para la URI Suba (Norte). 
Frente a los giros de la vigencia se obtuvo el siguiente resultado:  Pagos contra compromisos adquiridos un total de 52% y versus el presupuesto del 45%.  Se constituye reservas presupuestales  para el 2024 por un total de $ 37.346.686.872, donde el maypr impacto lo tienen las obras del CER y CTP. 
Frente a las reservas presupuestales, quedo saldo de $601 millones de pesos, cuyos porcentajes de participacion en su mayoria corresponden a la Direccion de Recursos Fisicos (55%) y Direccion de Bienes (25%).  
Se realizó seguimiento al presupuesto de  la Subsecretaria de acuerdo a los recursos asignados y proyectados en el PAA.  Mensualmente se realizaron reuniones socializar y dar lineamientode las actividades del Plan de Desarrollo.   Adicionalmente con esta herramienta (Tablero de control) se logro realizar alertas a los supervisores de contratos con el fin de agilizar pagos de acuerdo a lo establecido contractualmente. </t>
  </si>
  <si>
    <t xml:space="preserve">Frente a la URI Norte, no se logro tener los estudios y diseños a tiempo para que el proceso de adjudicacion se lograra en la vigencia, esto ocasiono recursos sin comprometer para el proyecto 7783. </t>
  </si>
  <si>
    <t xml:space="preserve">Seguimiento y monitoreo a la contratación de la obra para el 2024.  La Subsecretaría gestiono la asignacion de recursos para la Inversiones continue con el proceso. </t>
  </si>
  <si>
    <t>Se realizá caracterizacion de la poblacion privada de la libertad que se encuentra en el Centro Especial de Reclusion - CER
A corte del 31 de junio de 2023, se han realizado 143 atenciones individuales relacionadas con crisis de ansiedad por consumo dentro de las cuales 54 han sido remitidas a atención por salud y salud mental.
Así, mismo se han realizado 4 jornadas por mes como socialización de prevención en salud mental y algunas recomendaciones para manejar situaciones de crisis.
De otro lado, se iniciaron actividades artísticas para tejidos, lo cual presenta un alto grado de participación mostrando avances de integración y trabajo en equipo, lo cual se evidencia en que la mayoría, 25 personas presentaron formulario para su inscripción.
Finalmente, se evidencia que dentro de la población privada de la libertad, se realizó encuesta el pasado 26 de mayo relacionada con las actividades de atención integral, mostrando como resultado que 103 personas evidencian un aumento de actividades de atención integral que facilitaba su proceso al interior del establecimiento.</t>
  </si>
  <si>
    <t xml:space="preserve">Informe de caracterización </t>
  </si>
  <si>
    <t>No tiene actividad programada para el periodo</t>
  </si>
  <si>
    <t>No tenia programación para el tercer trimestre.</t>
  </si>
  <si>
    <t xml:space="preserve">Se realiza  caracterizacion de la poblacion en Centros trasitorios para la privacion de la libertad, obteniendo que:
.- Para el CER se logro mantener a mas del 50% de la poblacion en actividades de ocupacion del tiempo libre, los cuales culminaron el proceso de manera satisfactorio en un 54%. 
.- El las URI Y Estaciones de policia se tuvo un cierre de 2847 personas privadas de las cuales 2807 corresponden a hombre y 40 a mujeres.  Los delitos pricipales de mujeres son hurto y de los hombres es el tráfico de estupefacientes y abuso carnal abusivo en menor de 14 años. 
.- La mayoria de PPL en su mayoria tienen nacionalidad colombiana, seguida de Venezolana 
Frente a este reporte se logro la interaccion con entidades como Migracion Colombia y la activiacion de programa de Justicia Restaurativa para atencion de casos que inicio en el CER. </t>
  </si>
  <si>
    <t>Informe de caracterización Población Privada de la Libertad</t>
  </si>
  <si>
    <t xml:space="preserve">En este primer trimestre se llevó a cabo un análisis de la normatividad que regula lo relacionado con Políticas Públicas en Bogota D.C., al tiempo que de algunos documentos que regulan lo relacionado con la formulación, implementación y evaluación de Políticas Públicas. Con estos insumos, junto con las distintas matrices de planes de acción y políticas de las que es parte la DRPA, se preparó versión preliminar de documento de la estructura del documento. </t>
  </si>
  <si>
    <t xml:space="preserve">En carpeta compartida se publica documento preliminar. </t>
  </si>
  <si>
    <t>Se continuó el desarrollo del documento. A partir de la revisión se concertó que aunado al contenido del documento, se visibilice tambien a los adolescentes en el marco del texto; motivo por el cual en el próximo reporte se espera enviar los ajustes y avances respectivos.</t>
  </si>
  <si>
    <t xml:space="preserve">Se logró completar el documento que da cuenta, de la forma en que la Dirección ha venido vinculándose de forma gradual a distintas políticas públicas distritales, constituyendo un gran avance, en principio por cuanto al interior de la dependencia se ha identificado que los programas y estrategias que actualmente participan de estos escenarios, se van consolidando, posicionando y fortaleciendo tanto a nivel de secretaría como tambien en el ámbito Distrital. 
Los distintos escenarios que operativizan las políticas públicas y sus planes de acción, se constituyen como espacios propicios en los que se pueden llevar a cabo ejercicios de co-creacion y articulación interinstitucional que redunden en beneficio de los adolescentes y jóvenes del Sistema de Responsabilidad Penal Adolescente –SRPA- así como también de las víctimas, familias y comunidades, que se han visto afectadas con la comisión de un determinado delito.
</t>
  </si>
  <si>
    <t xml:space="preserve">En la carpeta se encuentran los siguientes soportes:
1.	Actas de reunión en las que se realizó seguimiento al avance del documento y retroalimentación por parte del Director.
2.	Documento titulado “Participación y articulación de programas y estrategias de la Dirección de Responsabilidad Penal Adolescente –DRPA-, con Políticas Públicas y otras instancias de orden Distrital.”
</t>
  </si>
  <si>
    <t xml:space="preserve">
Se completo la versión final del documento incluyendo los productos asociados a la Política Pública Distrital de Seguridad, Convivencia, Justicia, y Construcción de Paz y Reconciliación 2023-2038.
</t>
  </si>
  <si>
    <t>NA</t>
  </si>
  <si>
    <t>En la carpeta se encuentra el documento final “Participación y articulación de programas y estrategias de la Dirección de Responsabilidad Penal Adolescente –DRPA-, con Políticas Públicas y otras instancias de orden Distrital.”</t>
  </si>
  <si>
    <t>Se dio continuidad al proceso de validación de datos entre la Dirección de Responsabilidad Penal Adolescente y la Oficina de Análisis de la Información y Estudios Estratégicos, durante este periodo se revisaron las gráficas y tablas obtenidas a partir de los datos extraídos de SIRPA y se realizaron ajustes en el cálculo de estados y conteo de informes.</t>
  </si>
  <si>
    <t xml:space="preserve">En la carpeta compartida se publican actas de las sesiones de trabajo, así mismo, en los repositorios de la bodega de datos de la Oficina de Análisis de la Información y Estudios Estratégicos se encuentra el avance del modelo de datos. </t>
  </si>
  <si>
    <t>A partir de los procesos de validación de datos realizados conjuntamente con la Oficina de Análisis de la Información y Estudios Estratégicos se establecieron ajustes requeridos en la captura de datos en SIRPA, se dio prioridad para la vigencia 2023 a cuatros requerimientos así:
1. Se confirma la necesidad de la migración de datos de parámetros a SIRPA
2. Asociación de estrategia en cada acción registrada
3. Necesidad de registrar en las direcciones la ciudad antes de registrar localidad, y que solo para Bogota se requiera localidad.
4. No permitir agregar el mismo ofensor en una noticia criminal
Durante el segundo trimestre de 2023, se lograron los siguientes avances:
• Desvinculación del sistema de información SIRPA del sistema de información Progressus en lo referente a la parametrización y asociación de estrategia en cada acción registrada: se realizaron pruebas de la versión dispuesta por Dirección de Tecnologías y Sistemas de la Información, el 12 de abril se completó el set de pruebas satisfactorio, 17 de abril se acompañó despliegue de la versión, entre el 18 y el 27 de abril se realizaron acciones de estabilización y monitoreo. Una vez se validó la estabilidad de la versión se adelantó sesión de socialización a la Oficina de Análisis de la Información y Estudios Estratégicos referente a los ajustes en la versión.
• Registrar en las direcciones la ciudad antes de registrar localidad, y que solo para Bogota se requiera localidad: durante mayo se realizó el levantamiento del requerimiento, el cual fue desarrollado durante junio.
• No permitir agregar el mismo ofensor en una noticia criminal: se proyectó para incluir en versión a desplegar en julio.</t>
  </si>
  <si>
    <t xml:space="preserve">En la carpeta compartida se publican actas de las sesiones de trabajo, notas de sesiones de trabajo conjuntas. Así mismo, en los repositorios de la bodega de datos de la Oficina de Análisis de la Información y Estudios Estratégicos se encuentra el avance del modelo de datos. </t>
  </si>
  <si>
    <t>Teniendo en cuenta las fases definidas para la vigencia 2023, durante este periodo se trabajó en la ejecución de la Fase 3 - Planificación de ajustes, la cual implicó una revisión conjunta entre la Dirección de Responsabilidad Penal Adolescente y la Oficina de Análisis de la Información y Estudios Estratégicos. En esta fase, se acordaron las modificaciones necesarias en el tablero de control de SIRPA. Estos ajustes comprenderán: (i) cambios en el diseño de ciertas gráficas, (ii) ajustes en las consultas para tener en cuenta las últimas modificaciones en el sistema de información y (iii) creación de nuevas visualizaciones.</t>
  </si>
  <si>
    <t xml:space="preserve">En la carpeta se encuentran los siguientes soportes:
1.	Actas de reunión entre la Dirección de Responsabilidad Penal Adolescente y la Oficina de Análisis de la Información y Estudios Estratégicos en las que se analizaron y acordaron los próximos cambios a realizar en el tablero de control.
2.	Documento “Fases tablero de control 2023”, en el cual se encuentra el detalle de la planeación de las fases para la vigencia 2023. 
3.	Documento Ejecución fases tablero de control 2023, en el que se diagrama avance. 
</t>
  </si>
  <si>
    <t xml:space="preserve">Teniendo en cuenta las fases definidas para la vigencia 2023, durante este periodo se trabajó en la ejecución de la Fase 4 – Validación de ajustes, en la cual se trabajó en la comprensión de los datos teniendo en cuenta la clasificación de estrategias en los Programas y su desarrollo, se acordó la priorización de ajustar el diseño de las visualizaciones asociadas a la pantalla principal y datos de los adolescentes y jóvenes incluyendo la posibilidad de filtrar de forma ágil e intuitiva. Finalmente se valido el nuevo diseño, confirmando que corresponde a lo acordado entre las áreas. </t>
  </si>
  <si>
    <t xml:space="preserve">En la carpeta se encuentran los siguientes soportes:
1.	Actas de reunión entre la Dirección de Responsabilidad Penal Adolescente y la Oficina de Análisis de la Información y Estudios Estratégicos
2.	Documento Ejecución fases tablero de control 2023, en el que se diagrama avance. 
</t>
  </si>
  <si>
    <t xml:space="preserve">En el marco del fortalecimiento de la articulación con las autoridades y operadores del Sistema de Responsabilidad Penal para Adolescentes, se plantea realizar jornadas de socialización y sensibilización con los diferentes actores. De esta manera se logra mantener el adecuado funcionamiento de las rutas de ingreso a los programas de la Dirección de responsabilidad Penal Adolescente, mantener los espacios de seguimientos y estudios de caso para dar respuestas efectivas y oportunas a las dificultades que se puedan presentar en los casos y mantener la continua revisión de acuerdos y ajustes entre quienes hacemos parte del SRPA. Por otro lado, se realizan socializaciones de los programas y estrategias adelantadas desde la Dirección con el objetivo de hacer asistencias técnicas y motivar el uso de la Justicia Restaurativa en otros territorios.  Durante el primer trimestre del año 2023 se realizaron: 1. Socialización del PDJJR e equipo de la Universidad el Externado y grupo del observatorio de Política Criminal. 2. Socialización a Delegación del Salvador y a Incarceration Nation Network. 3. Socialización  de los programas de la DRPA a estudiantes de Derecho de la Universidad Javeriana. 4. Socialización de los programas de la DRPA a juezas de Neiva. 5. Socialización de los programas de la DRPA al equipo del operador del Redentor FEI.        </t>
  </si>
  <si>
    <t>En la carpeta compartida se publican acta, listas de asistencia y/o fotos de los eventos de socialización y sensibilización.</t>
  </si>
  <si>
    <t>En el marco del fortalecimiento de la articulación con las autoridades y operadores del Sistema de Responsabilidad Penal para Adolescentes, así como con el sector educación, se llevan a cabo jornadas de socialización y sensibilización con los diferentes actores involucrados. Estas jornadas se programan y ejecutan en respuesta a los cambios que puedan surgir en relación a los Defensores de Familia, Defensores Públicos, Fiscales, Jueces de Control de Garantías, Jueces de Conocimiento o Coordinadores de los mismos. Por esta razón, no se ha establecido una planificación anual definida, sino que se realizan de manera dinámica ante las necesidades de las entidades con las que se mantiene la articulación. De esta manera se logra mantener el adecuado funcionamiento de las rutas de ingreso a los programas de la Dirección de responsabilidad Penal Adolescente, mantener los espacios de seguimientos y estudios de caso para dar respuestas efectivas y oportunas a las dificultades que se puedan presentar en los casos y mantener la continua revisión de acuerdos y ajustes entre quienes hacemos parte del SRPA y de quienes intervienen en los procesos de las y los adolescentes. Por otro lado, se realizan socializaciones de los programas y estrategias adelantadas desde la Dirección con el objetivo de hacer asistencias técnicas y motivar el uso de la Justicia Restaurativa en otros territorios. Durante el segundo trimestre del año 2023 se realizaron: 1. Socialización a jueves del SRPA: La Justicia Restaurativa y Terapéutica en el SRPA Jornada de trabajo Jueces 2. Socialización al equipo de la Oficina para la Convivencia Escolar de la Secretaria de Educación.</t>
  </si>
  <si>
    <t xml:space="preserve">En el marco del fortalecimiento y la articulación con las autoridades del sistema penal de adultos se realizó una jornada de socialización y sensibilización con 40 jueces penales, municipales y del circuito. El objetivo de esta reunión fue presentar la propuesta de trabajo del Programa Distrital de Justicia Restaurativa para Adultos, detallando las rutas de ingreso, el proceso de preselección de los casos, las metodologías de trabajo y enfoque, la periodicidad de los informes, los avances, las dificultades encontradas, las audiencias de seguimiento, los estudios de casos, así como la reafirmación de compromisos, entre otros aspectos relevantes. </t>
  </si>
  <si>
    <t xml:space="preserve">En la carpeta se encuentran los siguientes soportes:
1.	Acta de la jornada de socialización y sensibilización realizada con la participación de jueces penales, municipales y del circuito
2.	Listado de asistencia de la jornada
3.	Regsitro fotográfico de la jornada
</t>
  </si>
  <si>
    <t>En el marco del fortalecimiento y la articulación con las autoridades del sistema penal de adultos se realizaron dos jornadas de socialización; la primera de ella el 13 de diciembre con los Fiscales del SRPA y la segunda el 14 de diciembre con los Jueces y Juezas penales para adolescentes de Bogota. En dichas jornadas se agradeció a las autoridades la articulación y logros alcanzados en la vigencia</t>
  </si>
  <si>
    <t xml:space="preserve">En la carpeta se encuentran los siguientes soportes:
1.	Pieza grafica de invitación 
2.	Listados de asistencia de la jornada
3.	Registro fotográfico de la jornada
</t>
  </si>
  <si>
    <t>Durante el primer trimestre de 2023, se realizaron dos sesiones ordinaria del Comité de Coordinación Distrital de Responsabilidad Penal para Adolescentes:
» 16 de febrero de 2023, cuyo orden del día fue: (1) Verificación del quórum, (2) Aprobación acta Comité Ordinario del 29 de noviembre de de 2022, (3) Fortalecimiento y mejoramiento de la logística y operación de los traslados de los adolescentes y/o jóvenes que se encuentran en instituciones privativas de la libertad, (4) Efectividad e impacto de la atención que reciben los adolescentes y jóvenes del Sistema de Responsabilidad Penal para adolescentes vinculados a los diferentes programas institucionales, (5) Construcción de criterios para establecer los "Casos exitosos" en el Sistema de Responsabilidad Penal para adolescentes, (6) Varios. 
» 28 de marzo de 2023, cuyo orden del día fue: (1) Verificación del quórum, (2) Protocolo para el traslado de adolescentes y/o jóvenes privados de la libertad a entidades de salud y otros servicios en el marco de la garantía de sus derechos: Situación actual y acciones de mejora, (3) Evaluación de impacto de los programas / servicios de atención del SRPA en Bogotá: Orientaciones para su realización, (4) Identificación y visibilización de "Casos exitosos" en el marco del SRPA en Bogotá: Plan de trabajo para la elaboración del marco conceptual, los criterios de identificación y las estrategias de visibilización.</t>
  </si>
  <si>
    <t>En carpeta compartida se publica convocatoria y correo concertación agenda.</t>
  </si>
  <si>
    <t>Teniendo en cuenta lo establecido en el Decreto 420 de 2017, la Secretaria Distrital de Seguridad, Convivencia y Justicia ejerce la presidencia del Comité de Coordinación Distrital de SRPA, en consecuencia tiene la responsabilidad de “Presidir y convocar las sesiones ordinarias y extraordinarias del Sistema”, y “Definir, conjuntamente con la Secretaría Técnica, los temas y la agenda de las sesiones del Comité Distrital”. Dando cumplimiento se coordino con ICBF la agenda y convocatoria del Comité Distrital realizado el 30 de abril de 2023.
El citado comité se desarrollo con la siguiente agenda:
1. Verificación del quórum.
2. Aprobación acta Comité Ordinario del 28 de marzo de 2023.
3. Presentación del informe cuantitativo vigencia 2022 / Responsable: Subcomité Sistemas de la Información y Gestión de Conocimiento.
4. Socialización de la Ruta de Salud Mental y de Sustancias Psicoactivas / Responsables: Subcomité de Salud
5. Socialización: Actividades propuestas para el Plan de Acción.
5.1. Socialización del Protocolo de traslados para atención en salud de la población vinculada al Sistema de Responsabilidad Penal en adolescentes con sanción privativa de la libertad en Bogotá D.C.
5.2. Situación actual y acciones de mejora.
6. Socialización de las estrategias vigentes en el ámbito preventivo y revisión de la construcción de una estrategia para mejorar su sinergia / Responsable: Subcomité de inclusión social 
7. Varios.
8. Seguimiento a los compromisos del acta anterior</t>
  </si>
  <si>
    <t>En carpeta compartida se publica convocatoria,  correo concertación agenda y acta remitida por la Secretaría Tecnica.</t>
  </si>
  <si>
    <t xml:space="preserve">Teniendo en cuenta lo establecido en el Decreto 420 de 2017, la Secretaría Distrital de Seguridad, Convivencia y Justicia ejerce la presidencia del Comité de Coordinación Distrital de SRPA, en consecuencia, tiene la responsabilidad de “Presidir y convocar las sesiones ordinarias y extraordinarias del Sistema”, y “Definir, conjuntamente con la Secretaría Técnica, los temas y la agenda de las sesiones del Comité Distrital”. Dando cumplimiento se coordinó con ICBF la agenda y convocatoria del Comité Distrital realizado el 17 de agosto de 2023. 
El citado comité se desarrolló con la siguiente agenda:
1. Verificación del quórum.  
2. Aprobación acta Comité Ordinario del 30 de mayo de 2023. 
3. Seguimiento a los compromisos del acta anterior 
4. Socialización de avances Plan de Acción 2022-2023:  
  4.1 Subcomité de salud 
  4.2 Subcomité de educación 
  4.3 Subcomité de inclusión social 
  4.4 Subcomité de Justicia Restaurativa 
  4.5 Subcomité de sistemas de la información y gestión del conocimiento 
  4.6 Subcomité de Seguridad e Infraestructura. 
</t>
  </si>
  <si>
    <t xml:space="preserve">En la carpeta se encuentran los siguientes soportes:
1.	Correo concertación agenda
2.	Convocatoria realizada a las Entidades 
3.	Reportes avance de plan de accion y presentaciones de los Subcomités 
4.	Acta elaborada por la Secretaría Técnica del Comité.
</t>
  </si>
  <si>
    <t xml:space="preserve">Teniendo en cuenta lo establecido en el Decreto 420 de 2017, la Secretaría Distrital de Seguridad, Convivencia y Justicia ejerce la presidencia del Comité de Coordinación Distrital de SRPA, en consecuencia, tiene la responsabilidad de “Presidir y convocar las sesiones ordinarias y extraordinarias del Sistema”, y “Definir, conjuntamente con la Secretaría Técnica, los temas y la agenda de las sesiones del Comité Distrital”. Dando cumplimiento se coordinó con ICBF la agenda y convocatoria de dos sesiones del Comité Distrital 
Sesión realizada el 28 de noviembre, en la cual se desarrolló la siguiente agenda:
1. Verificación del quórum.
2. Aprobación acta Comité Ordinario del 17 de agosto del 2023.
3. Seguimiento a los compromisos del acta anterior.
4. Socialización Subcomités de Responsabilidad Penal Adolescente: Subcomité de Sistemas de la Información: Informe cuantitativo enero a agosto 2023 y solicitud de apoyo por parte de la regional Bogotá ICBF para la asistencia técnica a cargo de la Subdirección de Responsabilidad Penal de ICBF; Subcomité de seguridad e Infraestructura: - Guía práctica para la prevención y atención de situaciones de crisis en unidades privativas de la libertad del SRPA en Bogotá DC.,  Guía práctica para el ingreso de los adolescentes y jóvenes a las unidades operativas del Servicio Forjar Restaurativo”; Subcomité de Justicia Restaurativa: Avances del acompañamiento de la Secretaría Distrital de Planeación para la evaluación del impacto de los programas y/o servicios de atención del SRPA; Subcomité de Política Pública y Desarrollo Normativo: Avances y tareas del plan de acción 2023; Subcomité de inclusión social: Georreferenciación en programas para la Inclusión Social.; Subcomité de salud: Propuesta de Ruta de salud mental y SPA Capital Salud población SRPA.; Subcomité de educación: Criterios para definir los casos exitosos en el marco del SRPA..
Sesión realizada el 12 de diciembre, en la cual se desarrolló la siguiente agenda:
1. Verificación del quórum.  
2. Intervención del Ministerio de Justicia, Socialización del informe de verificación de DDHH vigencia 2022.
3. Socialización resultados Plan de Acción 2022-2023:    Subcomité de salud, Subcomité de Política Pública y Desarrollo Normativo, Subcomité de inclusión social, Subcomité de Sistemas de la Información, Subcomité de educación, Subcomité de seguridad e Infraestructura, Subcomité de Justicia Restaurativa.
</t>
  </si>
  <si>
    <t xml:space="preserve">En la carpeta se encuentran los siguientes soportes:
1.	Correos concertación fecha y agenda
2.	Convocatoria realizada a las Entidades 
3.	Presentaciones de los Subcomités y documento presentado por el Min Justicia
4.	Actas elaboradas por la Secretaría Técnica del Comité.
</t>
  </si>
  <si>
    <t>De acuerdo a la meta proyectada, está en proceso de implementar la Ruta de Atención Integral para Mujeres en la séptima Casa de Justicia, por lo tanto, contamos con un plan de trabajo para el cumplimiento unas actividades programadas para su cumplimiento, a saber:
- Definición de la localidad: Se planteó en el Comité Distrital de Casas de Justicia que se debía acordar la séptima Casa en donde se habilitará la Ruta Mujer para el 2023, frente a lo cual todas las entidades estuvieron de acuerdo que por índices de conflictividad de Violencia intrafamiliar y VBG debe ser Fontibón, así mismo porque esta Casa de Justicia cuenta con la infraestructura que permita las adecuaciones necesarias para la acogida de todas las entidades prestadoras de servicios.
- Una vez definida la localidad, se adelantó  la visita  técnica a la Casa de Justicia de Fontibón el 27 de marzo, para revisar las adecuaciones físicas que se requerirán, como son: adaptar el baño para el consultorio médico, en el depósito de basuras se debe realizar separación de residuos orgánicos, inorgánicos y peligrosos, y la adecuación de la oficina del receptor de denuncias  ruta mujer de la Fiscalía General de la Nación- FGN, 3 oficinas adicionales de la Secretaria Distrital de la Mujer y  3 oficinas para el Instituto Colombiano de Bienestar Familiar.
-  Adquisición de mobiliario: se está tramitando por el área encargada del equipo de infraestructura como son: Secretaría de la Mujer- SDMujer se le entregará 3 puestos de trabajo en L, 3 sillas ergonómicas, 6 sillas interlocutoras; entrega de mobiliario ICBF, 3 puestos de trabajo en L, 3 sillas ergonómicas, 6 sillas interlocutoras; entrega de mobiliario INML,1 puesto de trabajo sencillo, 1 sillas ergonómicas, 2 sillas interlocutoras, 1 camilla ginecológica y  1 biombo; entrega de mobiliario FGN  - receptor de denuncias, 1 puesto de trabajo en sencillo, 1 sillas ergonómicas (depende de la oficina que entregue la Fiscalía, si ya tiene mobiliario)
- La contratación del personal se ha venido adelantando y ya contamos con el receptor de denuncia de FGN y culmina la tercera semana de abril, con la contratación del médico.
- Articulación con las entidades operadoras para garantizar el servicio en la Casa de Justicia de Fontibón, con los delegados o personas enlaces de cada una de las entidades operadoras Secretaría Distrital de la Mujer, Fiscalía General de la Nación, Instituto Colombiano de Bienestar Familiar, Instituto Nacional de Medicina Legal y Secretaría Distrital de Integración Social - Comisaria de Familia, reunión realizada el 31 de marzo 2023. (acta)
En este orden de ideas, se tiene programada la Inauguración y puesta en funcionamiento de esta nueva Ruta de Atención Integral para Mujeres en la Casa de Justicia de Fontibón, para finales del primer semestre de 2023.</t>
  </si>
  <si>
    <t xml:space="preserve">Acta de reunión para presentar el plan de trabajo para implementar la Ruta de Atención Integral para Mujeres víctimas de violencia y el Protocolo de atención a niños, niñas y adolescentes víctimas de violencia sexual. NNA-VS
Acta de visita revisión de aspectos técnicos, espacios y mobiliario de la Casa de justicia de Fontibón para implementar la Ruta de atención a mujeres víctimas de violencias. </t>
  </si>
  <si>
    <t>De acuerdo con la meta proyectada, se da inicio y puesta en funcionamiento la Ruta de Atención integral para Mujer el 13 de junio de 2023 en la Casa de Justicia de Fontibón cumpliendo con la séptima Casa de Justicia con la ruta en operación, para lo que se realizaron las gestiones necesarias para su cumplimiento, las cuales son:
• Seguimiento y evaluación de la estrategia:
- Se realizó el 17 de abril la reunión comité interinstitucional de articulación con las entidades operadoras, en donde se presentaron las cifras de atención desde abril del 2021 a marzo del 2023 y el cronograma de implementación de la ruta en la Casa de Justicia de Fontibón, para evaluar los requerimientos del mobiliario y adecuaciones físicas a las instalaciones.
• Adecuaciones físicas a las instalaciones de la Casa de Justicia de Fontibón:
- Se adaptó el baño para el consultorio médico, al depósito de basuras se le realizaron divisiones de separación de residuos orgánicos, inorgánicos y peligrosos.
- Se adecuó la oficina del receptor de denuncias de la Fiscalía General de la Nación- FGN, 3 oficinas adicionales de la Secretaria Distrital de la Mujer y 3 oficinas para el Instituto Colombiano de Bienestar Familiar.
- Se adquirió el mobiliario adicional para la Casa de Justicia de Fontibón: 1. Secretaría de la Mujer- SD Mujer se le entregó 3 puestos de trabajo en L, 3 sillas ergonómicas, 6 sillas interlocutoras. 2. ICBF, 3 puestos de trabajo en L, 3 sillas ergonómicas, 6 sillas interlocutoras. 3. Instituto Nacional de Medicina Legal y Ciencias Forenses INML 1 puesto de trabajo sencillo, 1 sillas ergonómicas, 2 sillas interlocutoras, 1 camilla ginecológica y 1 biombo. 4. Fiscalía General de la Nación FGN 1 puesto de trabajo en sencillo, 1 silla ergonómica y 2 sillas interlocutoras.
•  Se realizó el 24 de mayo el comité interinstitucional de seguimiento con los delegados de las entidades operadoras en donde evalúa el cumplimiento del cronograma planteado para implementar la Ruta de Atención Integral para mujer en la Casa de Justicia de Fontibón, allí se plantean las dificultades que se presentan en las Casas de Justicia con Ruta, la importancia diligenciamiento de la matriz de seguimiento por todas las entidades operadoras y se evidencia casos atendidos que han presentado barreras en el acceso a la justicia.
• El 8 de junio se realizó una reunión previa para informar la operatividad de la ruta en la Casa de Justicia de Fontibón, así como el diligenciamiento de la matriz de seguimiento a la Ruta.</t>
  </si>
  <si>
    <t>Acta de Comité Interinstitucional 
Acta de Comité Interinstitucional
Acta visita técnica entrega espacios Casa de Justicia de Fontibón
Acta Implementación de la Ruta Mujer Fontibón 
Acta de Comité Coordinador CJ Fontibón 
Fotos puestas en funcionamiento la Ruta Mujer Fontibón</t>
  </si>
  <si>
    <t>Se cumplió la meta en el trimestre anterior.</t>
  </si>
  <si>
    <t>Cumplimiento de la meta en el segundo trimestre.</t>
  </si>
  <si>
    <t>Para la puesta en funcionamiento de los dos nuevos Centros de Radicación de Demandas, se ha hecho un análisis de acuerdo a las Casas de Justicia con mayores atenciones de enero a marzo de 2023, lo que nos indica que las Casas de Justicia de Suba la Campiña y Fontibón son las que presentan mayor necesidad de atención de la estrategia, por tanto se iniciará con las gestiones de mobiliario y demás insumos para la correcta operación de los Centros en estas Casas de Justicia, con el fin de lograr la apertura finalizando el mes de mayo.
Información de atenciones en lo que va corrido de la vigencia:
Acciones de tutela = 36 (8 en enero y 11 en febrero, 17 en marzo).
Demandas = 11 (3 en enero y 8 en marzo). una por restitución de inmueble, otra por un monitorio y otra por ejecutivo de pago.
Solicitudes de radicación = 4 (en marzo).
A su vez, dichas radicaciones fueron atendidas de la siguiente forma en los Centros de Radicación existentes en Casas de Justicia en el Distrito:
- Ciudad Bolívar = 14 radicaciones (1 demanda, 12 tutelas y 1 tramite de radicación).
- Bosa = 25 radicaciones (5 demandas, 19 tutelas y 1 tramite de radicación a proceso).
- Mártires =12 radicaciones (5 demandas, 5 tutelas y 2 trámites de radicación).
Así mismo, y con el fin de optimizar las herramientas de uso en las Casas de Justicia, se realizó la distribución de celulares al servicio de los funcionarios de Casa de Justicia, lo que permitirá contactar a los ciudadanos que así se requieran dentro de las estrategias de facilitadores y los nuevos CdR.</t>
  </si>
  <si>
    <t>Matriz de excel con consolidado de atenciones para definición de nuevos puntos de Centros de radicación.
Correo de distribución de teléfonos.</t>
  </si>
  <si>
    <t>Como acciones para la habilitación de los 2 Centros nuevos se adelantaron:
i) reuniones preparatorias con los equipos de las Casas de Justicia donde se habilitarán los Centros de Radicación: Fontibón y Suba La Campiña, donde se informa del funcionamiento y competencia de estos,
ii) se hace la solicitud y gestiona la contratación de 2 profesionales para que entren apoyar la atención de los centros de radicación
iii) se realizan insumos y remiten a la oficina de comunicaciones para notas de prensa y libretos videos promocionales para la apertura de los Centros de Radicación
iv) se realiza la apertura de los 2 Centros de Radicación el 30 de junio.
De igual forma, se reportan las radicaciones en los 3 Centros de Radicación de Demandas habilitados con un total de 78, de los cuales: 50 corresponden a acciones de tutelas, 15 demandas, 11 solicitudes de radicación únicamente y 2 Recursos de Reposición.
Estas radicaciones corresponden a los Centros de Radicación de las Casas de Justicia, así:
• Ciudad Bolívar 25: (2 demandas, 19 tutelas, 3 radicaciones y 1 recurso)
• Bosa 38: (10 demandas, 21 tutelas, 3 radicaciones y 1 recurso)
• Mártires 15: (2 demandas, 10 tutelas, 2 radicaciones y 1 memorial)
Sumado a lo anterior, se realizó un ajuste al Plan de Trabajo donde se evidencian las gestiones pertinentes para la apertura de los 2 nuevos Centros de Radicación.</t>
  </si>
  <si>
    <t>Acta reunión Fontibón
Acta reunión Suba Campiña
Documento bierf elaborado para Subsecretaria
Imagenes inauguración
Reporte de Atenciones Centros de Radicción II Trimestre 2023
Plan de Trabajo</t>
  </si>
  <si>
    <t>Durante el segundo trimestre de la vigencia 2023, en compañía de las Unidades de Mediación y Conciliación y en el marco de los compromisos emanados de los acuerdos sindicales con las organizaciones en la entidad, se están ajustando y creando nuevos formatos, procedimientos y manuales que operativizan la labor que realizan las UMC. Dentro de los documentos abordados se encuentran: Formatos, procedimientos y Manuales. Actualmente están en revisión por parte de la Oficina Asesora de Planeación OAP de la SDSCJ.</t>
  </si>
  <si>
    <t>Formatos, Procedimientos y Manuales</t>
  </si>
  <si>
    <t>Para el tercer trimestre de la vigencia 2023, la Dirección de Acceso a la Justicia publicó en el Portal MIPG un (1) procedimiento para Ruta Mujer, Así mismo se avanzó con la revisión jurídica de 7 documentos relacionados con la operación de las Unidades de Mediación y Conciliación de los 14 planificados en la vigencia 2023. Estos 7 documentos se encuentran a la espera de su aprobación por parte de la Oficina Asesora de Planeación. Por lo tanto se ejecutó el 12%.</t>
  </si>
  <si>
    <t>Debido a solicitudes de verificación de los procedimientos, los ajustes realizados por las áreas y la revisión jurídica de la DAJ, se han presentado demoras en la publicación de los procedimientos al Portal MIPG.</t>
  </si>
  <si>
    <t>Formatos, Procedimientos, Manuales y Plan de Trabajo</t>
  </si>
  <si>
    <t>Para el cuarto trimestre de la vigencia 2023, la Dirección de Acceso a la Justicia, publicó en el Portal MIPG 14 documentos. Se relacionan formatos con base en la operatividad de las Unidades de Mediación y Conciliación, lo anterior se basa en el PD - AJ - 02 . Estos procedimientos ayudan a mejorar la atención a la ciudadanía por parte del equipo UMC. Con publicación de los 15 documentos, cumple con lo pactado en el Plan de Trabajo y se ejecuta en este trimestre el 38% faltante para llegar al 100%.</t>
  </si>
  <si>
    <t>De acuerdo con la observación realizada por la Oficina de Control Interno, se ajustó el Plan de Trabajo con el propósito de tener claridad respecto a la medición de la meta a partir de las recomendaciones de la Oficina Asesora de Planeación (OAP). En virtud de esto, se modificaron los porcentajes de ejecución de la meta, estableciendo un 25% para el tercer y cuarto trimestre del año.
En el tercer trimestre, la OAP informó a la DAJ que para validar el avance de cumplimiento de la meta, los procedimientos creados o actualizados debían estar cargados en el portal MIPG, teniendo en cuenta esto, por eso se reportó un avance del 12%</t>
  </si>
  <si>
    <t xml:space="preserve">Formatos:
F – AJ – 1426
F – AJ – 1428
F – AJ – 1429
F – AJ – 636 
F – AJ – 635 
F – AJ – 1439 
F – AJ – 380
F – AJ – 381 
F – AJ – 382 
F – AJ – 384  
F – AJ – 385
F – AJ – 787
Manuales:
MA – AJ – 07
MA – AJ – 08 
</t>
  </si>
  <si>
    <t>Se observa que la Dirección actualizó los procedimientos que se requerían  con relación al proceso de Acceso y Fortalecimiento a la Justicia, junto con los documentos asociados de acuerdo con las evidencias de los formatos y los manuales: de Mediciación Profesional y de Acogida y Orientación en las UMC.</t>
  </si>
  <si>
    <t>De los 38.826 ciudadanos(as) que solicitaron orientación en CRI de Casas de Justicia durante el II trimestre de 2023 cuales 35.610 fueron remitidas al Centro de Recepción e Información – CRI, en las 16 Casas de Justicia del distrito.. Del total de personas orientadas  21682 fueron mujeres, 12914 fueron hombres,  19 intersexuales y 992 no respondieron. Se orientaron 120 personas con discapacidad; y 92 personas vícitmas del conflicto.
A continuación se presentan los datos desagregados por casa de justicia:
CJ BARRIOS UNIDOS: 1652
CJ BOSA: 4711
CJ BOSA CAMPO VERDE: 1471
CJ CHAPINERO: 770
CJ CIUDAD BOLIVAR: 5748
CJ ENGATIVA: 1404
CJ FONTIBON: 1514
CJ KENNEDY: 2482
CJ MARTIRES: 1259
CJ  PUENTE ARANDA: 1392
CJ SAN CRISTOBAL: 3608
CJ SUBA CIUDAD JARDIN: 1977
CJ SUBA LA CAMPIÑA: 3462
CJ TUNJUELITO: 559
CJ USAQUEN: 1764
CJ USME: 1837.</t>
  </si>
  <si>
    <t>Excel resumen atenciones I trimestre 2023 - Captura de pantalla DashBoard página web de la Secretaía Distrital de Seguridad, Convivencia y Justicia. https://analitica.scj.gov.co/analytics/saw.dll?Portal</t>
  </si>
  <si>
    <t>De los 45564 ciudadanos(as) que solicitaron orientación en CRI de Casas de Justicia durante el II trimestre de 2023 cuales 44.692 fueron remitidas al Centro de Recepción e Información – CRI, en las 16 Casas de Justicia del distrito. Del total de personas orientadas 27.340 fueron mujeres, 17.283 fueron hombres, 26 intersexuales y 69 no respondieron. Se orientaron 566 personas con discapacidad; y 377 personas víctimas del conflicto..
A continuación, se presentan los datos desagregados por casa de justicia:
CJ BARRIOS UNIDOS: 1772
CJ BOSA: 4621
CJ BOSA CAMPO VERDE: 1791
CJ CHAPINERO: 1506
CJ CIUDAD BOLIVAR: 6870
CJ ENGATIVA: 1882
CJ FONTIBON: 2816
CJ KENNEDY: 2776
CJ MARTIRES: 2932
CJ  PUENTE ARANDA: 1735
CJ SAN CRISTOBAL: 4475
CJ SUBA CIUDAD JARDIN: 1969
CJ SUBA LA CAMPIÑA: 4198
CJ TUNJUELITO: 606
CJ USAQUEN: 2178
CJ USME: 2565.</t>
  </si>
  <si>
    <t>Excel resumen atenciones II trimestre 2023 - Captura de pantalla DashBoard página web de la Secretaía Distrital de Seguridad, Convivencia y Justicia. https://analitica.scj.gov.co/analytics/saw.dll?Portal</t>
  </si>
  <si>
    <t>De los 51636 ciudadanos(as) que solicitaron orientación en CRI de Casas de Justicia durante el tercer trimestre de 2023 se orientaron 50.447 ciudadano y ciudadanas, en las 16 Casas de justicia, a través de los Centros de Recepción e Información CRI. Del total de personas orientadas 31.128 fueron mujeres, 19.248 fueron hombres, 33 intersexuales y 38 no respondieron. Se orientaron 699 personas con discapacidad; y 524 personas víctimas del conflicto.
A continuación, se presentan los datos desagregados por casa de justicia:
CJ BARRIOS UNIDOS: 1857
CJ BOSA: 5398
CJ BOSA CAMPO VERDE: 2471
CJ CHAPINERO: 2051
CJ CIUDAD BOLIVAR: 7591
CJ ENGATIVA: 2897
CJ FONTIBON: 3419
CJ KENNEDY: 3199
CJ MARTIRES: 1782
CJ PUENTE ARANDA: 2261
CJ SAN CRISTOBAL: 4545
CJ SUBA CIUDAD JARDIN: 2237
CJ SUBA LA CAMPIÑA: 4785
CJ TUNJUELITO: 708
CJ USAQUEN: 2722
CJ USME: 2524</t>
  </si>
  <si>
    <t>Excel resumen atenciones III trimestre 2023 - Captura de pantalla DashBoard página web de la Secretaía Distrital de Seguridad, Convivencia y Justicia. https://analitica.scj.gov.co/analytics/saw.dll?Portal</t>
  </si>
  <si>
    <t xml:space="preserve">De los 40.015 ciudadanos(as) que solicitaron orientación en CRI de Casas de Justicia durante el cuarto trimestre de 2023 se orientaron a 39.843  ciudadano y ciudadanas, en las 16 Casas de justicia, a través de los Centros de Recepción e Información CRI. Del total de personas orientadas 25.567 fueron mujeres, 14.239 fueron hombres, 14 intersexuales y 38 no respondieron. Se orientaron 493 personas con discapacidad; y 363 personas víctimas del conflicto.
A continuación, se presentan los datos desagregados por casa de justicia:
CJ BARRIOS UNIDOS: 1387
CJ BOSA: 4465
CJ BOSA CAMPO VERDE: 2071
CJ CHAPINERO: 1178
CJ CIUDAD BOLIVAR: 6014
CJ ENGATIVA: 1774
CJ FONTIBON: 2905
CJ KENNEDY: 2717
CJ MARTIRES: 940
CJ PUENTE ARANDA: 1937
CJ SAN CRISTOBAL: 3428
CJ SUBA CIUDAD JARDIN: 1967
CJ SUBA LA CAMPIÑA: 4064
CJ TUNJUELITO: 475
CJ USAQUEN: 2331
CJ USME: 2205
</t>
  </si>
  <si>
    <t xml:space="preserve">De acuerdo al informe de la Oficina de Control Interno para el segundo trimestre 2023, se realizó el ajuste a la fórmula del indicador, con el fin de subsanar la observación y tener una cifra más precisa para los reportes. En virtud de esto, la meta  tiene un avance total del 99% , debido a que hay ciudadanos que son registrados en Recepción, pero pueden optar de no recibir la orientación por parte del profesional CRI.
</t>
  </si>
  <si>
    <t>Excel resumen atenciones IV trimestre 2023 - Captura de pantalla DashBoard página web de la Secretaía Distrital de Seguridad, Convivencia y Justicia. https://analitica.scj.gov.co/analytics/saw.dll?Portal</t>
  </si>
  <si>
    <t>De conformidad con lo informado por el área de Atención Integral se suministraron  33.904 raciones alimentarias durante el periodo comprendido entre el 01 de enero y el 30 de junio de 2023, al total de las PPL recluídas en CER.</t>
  </si>
  <si>
    <t>Planillas de raciones mensuales</t>
  </si>
  <si>
    <t>Procurando satisfacer la protección a la dignidad humana y garantizando el bienestar de la población privada de la libertad se logra cumplir al 100%, brindando durante el tercer trimestre  18.371 raciones para la atención de un promedio mensual de 200 privados de la libertad, entregando una alimentación adecuada y de calidad a la población recluída en el Centro. Esto mediante los menús establecidos en la ficha técnica del proceso de contratación de alimentos para el establecimiento que contienen los requerimientos nutricionales necesarios para cada una de las personas incluyendo las dietas terapéuticas especiales que son suministradas por su condición de salud a los Privados de la Libertad quienes tienen una dieta estipulada por el médico y nutricionista dietista, las cuales son: hiposódica, hipoglúcida e hiperprotéica.</t>
  </si>
  <si>
    <t>Se han tenido retrasos en la entrega por temas de movilidad, los cuales han sido subsanados de manera inmediata.</t>
  </si>
  <si>
    <t>Se han establecido acuerdos para preveer las dificultades por movilidad.</t>
  </si>
  <si>
    <t xml:space="preserve">Se observa que la dependencia realizó cargue de evidencias de los documentos parte de raciones alimentarias suministradas diariamente y control de entrega de alimentos correspondientes a los meses de julio, agosto y septiembre, los cuales son coherentes con la información registrada. </t>
  </si>
  <si>
    <t xml:space="preserve">Procurando la protección a la dignidad humana y garantizando el bienestar de la población privada de la libertad se logró cumplir al 100% la meta, brindando durante el cuarto trimestre 18.318 raciones para la atención de un promedio mensual de 200 privados de la libertad, entregando una alimentación adecuada y de calidad a la población recluida en el Centro.
Esto mediante los menús establecidos en la ficha técnica del proceso de contratación de alimentos para el establecimiento que contienen los requerimientos nutricionales necesarios para cada una de las personas incluyendo las dietas terapéuticas especiales que son suministradas por su condición de salud a los Privados de la Libertad quienes tienen una dieta estipulada por el médico y nutricionista dietista, las cuales son: hiposódica, hipoglúcida e hiperprotéica.
</t>
  </si>
  <si>
    <t>Inconformidad por parte de las Personas Privadas de la Libertad hacia las ensaladas ya que no tienen el hábito de consumo de vegetales.</t>
  </si>
  <si>
    <t>Sensibilización sobre habitos alimenticios y beneficios de cosumo de vegetales.</t>
  </si>
  <si>
    <t>* Planillas de raciones mensuales.
*  Formatos de control y seguimiento diligenciados y archivados.</t>
  </si>
  <si>
    <t>De conformidad con lo informado por el área de Atención Integral se realizaron 1.153 atenciones  en salud de conformidad con las solicitudes realizadas durante el periodo del 01 de enero al 30 de junio de 2023</t>
  </si>
  <si>
    <t>* Formato de Solicitud Servicio de Salud F-AIB-610 diligenciado por las PPL                                              * Formato de Planillas de Citas emitidas por el proveedor del servicio de salud.</t>
  </si>
  <si>
    <t>En el tercer trimestre del 2023 se recibieron cuatrocientas cuarenta y tres (443) solicitudes de atención en salud por parte de las Personas Privadas de la Libertad las cuales fueron gestionadas en un 100%.</t>
  </si>
  <si>
    <t xml:space="preserve">Formatos de solicitud de atención en salud realizados por las PPL.
Solicitudes de agendamiento realizadas por el CER.
</t>
  </si>
  <si>
    <t>Se observa que la dependencia realizó cargue de los soprtes de la ejecución de la actividad de solicitudes de salud realizadas por las personas privadas de la libertad  y planillas de agendamiento de los meses de julio, agosto y septiembre lo cual resulta coherente con la información registrada.</t>
  </si>
  <si>
    <t>Atención las necesidades de salud de las personas privadas de la libertad mediante la atención directa en las entidades de salud en medicina, odontologíá, salud mental y otras especialidades.</t>
  </si>
  <si>
    <t xml:space="preserve">Demoras en la afiliación de algunas Personas Privadas de la Libertad que no tienen vinculación efectiva con ninguna entidad prestadora de salud (EPS).
No se cuenta con una red de apoyo familiar fortalecida, para la gestión de trámites en salud de algunas Personas Privadas de la Libertad.
</t>
  </si>
  <si>
    <t>Remisión permanente de la matriz de salud con las novedades de requerimiento de afiliación a salud.
Gestión por parte del área de enfermería de atención integral para reclamar medicamentos en las diferentes EPSs</t>
  </si>
  <si>
    <t>* Formato de Solicitud Servicio de Salud F-AIB-610 diligenciado por las PPLS                                              
* Formato de Planillas de Citas emitidas por el proveedor del servicio de salud.</t>
  </si>
  <si>
    <t>Durante el periodo comprendido entre el 01 de abril y el 30 de junio de 2023 se generó el plan de trabajo para crear el diagóstico de los procesos, procedimientos y protocolos necesarios para el correcto funcionamiento del  Centro Especial de Reclusión - CER.  De igual forma, se desarrollaron las  mesas de trabajo donde se hizo el seguimiento y control a los avances referentes al diagnostico.</t>
  </si>
  <si>
    <t>Se anexan el plan de trabajo y las actas de reunión de las mesas de trabajo realizadas.</t>
  </si>
  <si>
    <t>Durante este periodo se logró realizar la verificación y revisión final de dos (2) instructivos: Ocupación del tiempo libre y suministro de alimentos, con esta revisión se aprobaron por parte del Centro Especial de Reclusión 23 formatos aplicables a estos instructivos, los cuales se enviaron a la  Subsecretaría  de Acceso a la Justicia.
De igual manera se realizó la construcción de los instructivos de: Actualización de Situación Jurídica de las Personas Privadas de la Libertad y con esto se generó el cargue de algunos formatos en la plataforma para revisión de la subsecretaría y a los cuales se les realizo unas observaciones por inconsistencias con los enviados.</t>
  </si>
  <si>
    <t xml:space="preserve">Falta de cumplimiento en la entrega oportuna de las tareas asignadas 
Falta de cumplimiento de compromisos 
Falta dar prioridad a la elaboración o verificación de los documentos   
</t>
  </si>
  <si>
    <t xml:space="preserve">Se acordo mediante reunion dar prioridad a los instructivos y formatos de cada area </t>
  </si>
  <si>
    <t>Instructivos formatos.
Correos electrónicos.
Cronograma de actividades
Diagnostico procedimientos e instructivos.</t>
  </si>
  <si>
    <t xml:space="preserve">Se observa que la dependencia realizó cargue de evidencias del  Instructivo de verificación y actualización de situación jurídica de las personas privadas de la libertad, Correos electrónicos, Cronograma de actividades, Diagnostico procedimientos e instructivos. y registro de información.  </t>
  </si>
  <si>
    <t>Durante el cuarto trimestre se culminó el Documento Diagnóstico_Inventario Documental con el apoyo de los integrantes de las áreas diferentes del Centro Especial de Reclusión en coordinación con la Subsecretaría de Acceso a la Justicia y orientación por parte de la Oficina Asesora de Planeación; a través de la programación de mesas de trabajo</t>
  </si>
  <si>
    <t>Retrasos en el cumplimiento de los compromisos acordados en las mesas de trabajo.</t>
  </si>
  <si>
    <t>Solicitud de priorización del proceso de contrucción del diagnóstico de los instructivos y procedimientos requeridos para el funcionamiento del CER.</t>
  </si>
  <si>
    <t>Correos electrónicos y Documento Diagnóstico - Inventario Documental</t>
  </si>
  <si>
    <t>Durante el periodo del 01 de enero y el 30 de junio de 2023 se han gestionado oportunamente el 100% de las ordenes de libertad emitidas por la autoridad judicial  competente, previo validación de antecedentes judiciales.</t>
  </si>
  <si>
    <t>Certificados de Libertad que reposan en las Hojas de Vida de los PPL que recobra su libertad.</t>
  </si>
  <si>
    <t xml:space="preserve">
Diecisiete (17) boletas recibidas por parte de la autoridad judicial competente respecto a diecisiete (17) certificados de libertad expedidos por el Centro Especial de Reclusión-C.E.R.
</t>
  </si>
  <si>
    <t>Certificados de Libertad que reposan en las Hojas de Vida de los PPL que recobra su libertad.
Boletas de libertad proferidas por la autoridad judicial competente.</t>
  </si>
  <si>
    <t xml:space="preserve">Se observa que la dependencia realizó cargue de las boletas de libertad proferidas por el juez, así como de los certificados de libertad expedidos en el trimestre como evidencias de la ejecución de la actividad, así mismo, registro de información. </t>
  </si>
  <si>
    <t>Durante el periodo del 01 de octubre y el 31 de diciembre de 2023 se han gestionado oportunamente el 100% de las ordenes de libertad emitidas por la autoridad judicial  competente, previo validación de antecedentes judiciales.</t>
  </si>
  <si>
    <t xml:space="preserve">Certificados de Libertad que reposan en las Hojas de Vida de los PPL que recobra su libertad.
Boletas de Libertad allegadas al correo
</t>
  </si>
  <si>
    <t>Durante el periodo del 01 de enero y el 30 de junio de 2023 no se han presentado fugas o situaciones que afecten la seguridad del Centro Especial de Reclusión - CER.</t>
  </si>
  <si>
    <t>Minuta por compañía
Memorando emitido por el Cuerpo de Custodia y Vigilancia informando fugas o situaciones que afecten la seguridad</t>
  </si>
  <si>
    <t>En el Centro Especial de Reclusión , durante el tercer trimestre del año 2023, se previnieron y evitaron al 100% las fugas de las personas privadas de la libertad, garantizando el debido proceso y la dignidad humana dentro del establecimiento. De manera diaria se realizan las inspecciones necesarias para evidenciar que no haya ningún riesgo o intento de fuga, cuando se realizan remisiones a establecimientos asistenciales en salud y a los despachos judiciales se asegura con el Cuerpo de Custodia y Vigilancia un traslado con todos los equipamientos requeridos generando la seguridad del Privado de la Libertad y retornandolo al Centro Especial de Reclusión-C.E.R.</t>
  </si>
  <si>
    <t>Memorando emitido por el coordinador de seguridad y correos electrónicos emitidos por los sargentos del Cuerpo de Custodia y Vigilancia del Centro Especial de Reclusión.</t>
  </si>
  <si>
    <t xml:space="preserve">Se observa que la dependencia realizó cargue de loas memorando y correos electrónicos donde se reporta que en el 1 de julio al 30 de septiembre, no se registraron en las
minutas de servicio intentos de fuga o fugas de personas privadas de la libertad, de igual manera realizó registro de información.  </t>
  </si>
  <si>
    <t xml:space="preserve">En el Centro Especial de Reclusión-C.E.R., durante el cuarto trimestre del año 2023, se previnieron y evitaron al 100% las fugas de las Personas Privadas de la Libertad, garantizando el debido proceso y la dignidad humana dentro del establecimiento. 
De manera diaria se realizan las inspecciones necesarias para evidenciar que no haya ningún riesgo o intento de fuga, cuando se realizan remisiones a establecimientos asistenciales en salud y a los despachos judiciales, se asegura con el Cuerpo de Custodia y Vigilancia un traslado con todos los equipamientos requeridos propendiendo la seguridad del Privado de la Libertad y retornándolo al Centro Especial de Reclusión-C.E.R.
</t>
  </si>
  <si>
    <t>Libro y reporte de novedades diario y correo electronco a cargo de cada comandante de compañía</t>
  </si>
  <si>
    <t>De conformidad con el reporte del cuerpo de custodia y vigilancia el cual se encuentra reportado mensualmente en comunicación interna que se adjunta como medio de verificación, se puede constatar que para el mes de enero se reportaron 14 incautaciones,  en el mes de febrero 17 incautaciones,  en el mes de marzo se reportan 36 incutaciones, para un total de 67 durante el trimestre.</t>
  </si>
  <si>
    <t>Mediante los Memorandos 20233300050273 de 06/02/2023, 20233340096693 de 03/03/2023 y 2023340128793 de 02/04/2023. Los comandantes de compañía informan a la Dirección de la Cárcel sobre los elementos incautados o decomisados durante el primer trimestre de 2023</t>
  </si>
  <si>
    <t>De conformidad con el reporte del cuerpo de custodia y vigilancia el cual se encuentra reportado mensualmente en comunicación interna que se adjunta como medio de verificación, se puede constatar que para el mes de Abril se reportaron 49 incautaciones,  en el mes de mayo 18 incautaciones,  en el mes de junio se reportan 17 incutaciones, para un total de 84 durante el trimestre.</t>
  </si>
  <si>
    <t>Mediante los Memorandos 2023334016443 de 03/05/2023, 3-2023-20462 de 02/06/2023 y 3-2023-23627 de 01/07/2023. Los comandantes de compañía informan a la Dirección de la Cárcel sobre los elementos incautados o decomisados durante el segundo trimestre de 2023</t>
  </si>
  <si>
    <t>De conformidad con el reporte del cuerpo de custodia y vigilancia para el mes Julio se reportaron 37 incautaciones, en el mes de Agosto se reportaron 16 incautaciones y en el mes de septiembre se reportaron 42 incautaciones, reportando durante el trimestre la totalidad de las 95 incautaciones presentadas.</t>
  </si>
  <si>
    <t>Mediante los Memorandos 3-2023-27688 de 02/08/2023, 3-2023-31580 de 04/09/2023 y 3-2023-34415 de 01/10/2023. Los comandantes de compañía informan a la Dirección de la Cárcel sobre los elementos incautados o decomisados durante el tercer trimestre de 2023</t>
  </si>
  <si>
    <t xml:space="preserve">Se observa que se registro información la cual es coherente con el cargue de evidencias encontrando los memorandos de rendición de informes respecto de las actividades realizadas por el Cuerpo de Custodia y Vigilancia de la Cárcel Distrital de Varones y Anexo de Mujeres, correspondiente a cada mes del trimestre. </t>
  </si>
  <si>
    <t>De conformidad con el reporte del cuerpo de custodia y vigilancia para el mes Octubre se reportaron 28 incautaciones, en el mes de Noviembre se reportaron 13 incautaciones y en el mes de diciembre se reportaron 29 incautaciones, reportando durante el trimestre la totalidad de las 70 incautaciones presentadas.</t>
  </si>
  <si>
    <t>Mediante los Memorandos 3-2023-39424 de 04/11/2023, 3-2023-42860 de 02/12/2023 y 3-2024-91 de 03/01/2024. Los comandantes de compañía informan a la Dirección de la Cárcel sobre los elementos incautados o decomisados durante el cuarto trimeste de 2023</t>
  </si>
  <si>
    <t>De conformidad con el reporte del cuerpo de custodia y vigilancia el cual se encuentra reportado mensualmente en comunicación interna que se adjunta como medio de verificación, se puede constatar que durante el periodo comprendido entre el mes de enero a marzo, no se han presentado fugas, rescates o situaciones que afecten la seguridad del establecimiento carcelario.</t>
  </si>
  <si>
    <t xml:space="preserve">Mediante los Memorandos 20233300050273 de 06/02/2023, 20233340096693 de 03/03/2023 y 2023340128793 de 02/04/2023. Los comandantes de compañía informan a la Dirección de la Cárcel sobre los elementos incautados o decomisados durante el primer trimestre de 2023, igualmente se adjuntan las remisiones médicas realizadas durante el periodo, copia de la minuta de guardia donde se realiza anotación de las remisiones médicas y la base de datos de registro </t>
  </si>
  <si>
    <t>De conformidad con el reporte del cuerpo de custodia y vigilancia el cual se encuentra reportado mensualmente en comunicación interna que se adjunta como medio de verificación, se puede constatar que durante el periodo comprendido entre el mes de abril a junio, no se han presentado fugas, rescates o situaciones que afecten la seguridad del establecimiento carcelario.</t>
  </si>
  <si>
    <t xml:space="preserve">Mediante los Memorandos 20233300050273 de 06/02/2023, 20233340096693 de 03/03/2023 y 2023340128793 de 02/04/2023. Los comandantes de compañía informan a la Dirección de la Cárcel sobre los elementos incautados o decomisados durante el segundo trimestre de 2023 igualmente se adjuntan las remisiones médicas realizadas durante el periodo, copia de la minuta de guardia donde se realiza anotación de las remisiones médicas y la base de datos de registro </t>
  </si>
  <si>
    <t>Durante el periodo no se han presentado fugas, rescates o situaciones que afecten la seguridad del establecimiento carcelario, se describen las incautaciones que se presentaron durante el periodo.</t>
  </si>
  <si>
    <t xml:space="preserve">Mediante los Memorandos 3-2023-27688 de 02/08/2023, 3-2023-31580 de 04/09/2023 y 3-2023-34415 de 01/10/2023. Los comandantes de compañía informan a la Dirección de la Cárcel sobre los elementos incautados o decomisados durante el tercer trimestre de 2023,  igualmente se adjuntan las remisiones médicas realizadas durante el periodo, copia de la minuta de guardia donde se realiza anotación de las remisiones médicas y la base de datos de registro </t>
  </si>
  <si>
    <t>De conformidad con el reporte del cuerpo de custodia y vigilancia el cual se encuentra reportado mensualmente en comunicación interna que se adjunta como medio de verificación, se puede constatar que durante el periodo comprendido entre el mes de octubre a diciembre, no se han presentado fugas, rescates o situaciones que afecten la seguridad del establecimiento carcelario.</t>
  </si>
  <si>
    <t xml:space="preserve">Mediante los Memorandos 3-2023-39424 de 04/11/2023, 3-2023-42860 de 02/12/2023 y 3-2024-91 de 03/01/2024. Los comandantes de compañía informan a la Dirección de la Cárcel sobre los elementos incautados o decomisados durante el cuarto trimestre de 2023  igualmente se adjuntan las remisiones médicas realizadas durante el periodo, copia de la minuta de guardia donde se realiza anotación de las remisiones médicas y la base de datos de registro </t>
  </si>
  <si>
    <t>Durante el trimestre se realizo la revisión y propuesta de formatos de inventario por parte de lider y funcionarios del área de custodia y vigilancia, para la unidad canina de acuerdo a los lineamientos establecidos por el Sistema Integrado de Gestión, el cual no requierio cambios.</t>
  </si>
  <si>
    <t>Se adjunta correo. Esta actividad contnua en proceso.</t>
  </si>
  <si>
    <t>Durante el trimestre se realizo la creación dos de formatos FORMATO DE CONTROL SUMINISTRO DE ALIMENTOS CANINOS y FORMATO CONTROL DE INVENTARIO ELEMENTOS DE LA CDVAM el área de custodia y vigilancia, igualmente se realizo la Creación de la Nueva Caracterización para el nuevo proceso "Gestión Integral  a las Personas Privadas de la libertad"de acuerdo a los nuevos lineamientos establecidos para el nuevo mapa de procesos de la Secretaria de Seguridad, Convivencia y Justicia.</t>
  </si>
  <si>
    <t>Se adjuntan formatos, caracteriación y correo. Esta actividad continua en proceso.</t>
  </si>
  <si>
    <t>Durante el trimestre se realizo la creación 45 documentos: Acta de consentimiento practica de requisa, acta de contingencia, acta de incautación de elementos, articulo por transcripción en la orden de servicios, autorización de ingreso de materiales para talleres, autorización entrega de elementos de la persona privada de la libertad, Comiso de elementos, consecutivo orden de servicios, consecutivo orden de servicios, constancia devolución de visita, conteo PPL, control de remisiones no programadas, control de remisiones programadas, control de valoración personas privadas de la libertad reseña, control de visitas, control diario de ingreso y salida de vehículos motos carros y bicicletas, control diario por inasistencia a talleres válidos para redención de pena, control ingreso y salida de visitantes, control préstamo diario de herramientas, control préstamo diario de utensilios para la manipulación de alimentos cumplimiento de remisión, declaración de no aceptación de traslado, encuesta de satisfacción de los servicios prestados a la persona privada de la libertad, encuesta de satisfacción visitante cárcel distrital, evaluación custodia y vigilancia, evaluación y seguimiento para caninos, historial de los equipos de operatividad, hoja de vida y mantenimiento de las armas de fuego, inducción e información de los servicios ofrecidos a las personas privadas de la libertad, ingreso de encomiendas ordinarias y extraordinarias y kits de aseo para las personas privadas de la libertad, ingreso de materias primas y elementos percederos, inventario de herramientas, inventario de llaves originales de la dirección, orden de servicios, planilla de control de llaves, planilla de control de restricciones, Planilla de control radio de comunicaciones, reconocimiento en fila de personas, registro de recorrido semanal de la áreas de actividades, revista del armamento y elementos de seguridad de la cárcel distrital de varones y anexo de mujeres, revista protección y seguridad Seguimiento PPL en aislamiento, solicitud visita presentada por persona privada de la libertad, traslado de pabellón o celda, visita domiciliaria beneficio administrativo e Intervención de Acondicionamiento Físico en el Área de Protección y Seguridad  de acuerdo a los nuevos lineamientos establecidos para el nuevo mapa de procesos de la Secretaria de Seguridad, Convivencia y Justicia.</t>
  </si>
  <si>
    <t>Se adjuntan formatos y archivo excel con lla gestión</t>
  </si>
  <si>
    <t xml:space="preserve">Se observa que se registro  información relacionada con los avances de la actividad, así mismo se realizó cargue de evidencias de los 16 documentos actualizados .  </t>
  </si>
  <si>
    <t>A corte del  31 de Enero  se cuenta con 1028 PPL  en la Carcel Distrital la cual 1008 PPL fueron asignadas  en actividades Trabajo Estuidio y Enseñanza - TEE es decir corresponde al 98,1% ;  A corte de 28 de Febrero se cuenta con una población de 1030 PPL en la cual 990 PPL  fueron asignadas en actividades es decir corresponde a 96,1%; A corte del 31 de marzo hay un total de 1051 PPL en la carcel distrital el cual 1022 PPL le fueron aignadas en actividad TEE esto corresponde al 97,2% .</t>
  </si>
  <si>
    <t>Se anexan los 3 reportes de plan ocupacional correspondientes a los meses de enero, febrero y marzo es importante precisar que la fecha del reporte se genera al siguiente dia hábil del  mes reportado.</t>
  </si>
  <si>
    <t>A corte del  30 de Abril  se cuenta con 1041 PPL  en la Carcel Distrital la cual 1030 PPL fueron asignadas  en actividades TEE es decir corresponde al 98,9% ;  A corte de 31 de Mayo se cuenta con una población de 955 PPL en la cual 955 PPL  fueron asignadas en actividades es decir corresponde a 96%; A corte del 30 de junio hay un total de 1036 PPL en la carcel distrital el cual 1023 PPL le fueron aignadas en actividad TEE esto corresponde al 98,7% .</t>
  </si>
  <si>
    <t>Se anexan los 3 reportes de plan ocupacional correspondientes a los meses de abril, mayo y Junio es importante precisar que la fecha del reporte se genera al siguiente dia hábil del  mes reportado. Igualmente la programación del trimestre corresponde al 90% teniendo en cuenta que la población privada de la libertad es flotante contando con que se presentan ingresos y egresos en cada mes que varia la asignación de las actividades y de esta manera dar cumplimiento a la meta.</t>
  </si>
  <si>
    <t>A corte del  31 de Julio se cuenta con 1030 PPL  en la Carcel Distrital la cual 1030 PPL fueron asignadas  en actividades TEE es decir corresponde al 100% ;  A corte de 31 de Agosto se cuenta con una población de 1047 PPL en la cual 1036 PPL  fueron asignadas en actividades es decir corresponde a 98,9%; A corte del 30 de septiembre hay un total de 1042 PPL en la carcel distrital el cual 1042 PPL le fueron asignadas en actividad TEE esto corresponde al 100% .</t>
  </si>
  <si>
    <t xml:space="preserve">Se anexan los 3 reportes de plan ocupacional correspondientes a los meses de julio, agosto y septiembre es importante precisar que la fecha del reporte se genera al siguiente dia hábil del  mes reportado. </t>
  </si>
  <si>
    <t>Se observa que la dependencia realizó cargue de evidencias  de las Estadísticas mensuales de las actividades válidas para redención de pena, siendo coherente con el registro de información realizada del trimestre.</t>
  </si>
  <si>
    <t>A corte del  31 de Octubre se cuenta con 1013 PPL  en la Carcel Distrital la cual 1013 PPL fueron asignadas  en actividades TEE es decir corresponde al 100% ;  A corte de 30 de  Noviembre se cuenta con una población de 1003 PPL en la cual 1026 PPL  fueron asignadas en actividades es decir corresponde a 97,8%; A corte del 31 de diciembre hay un total de 1028 PPL en la carcel distrital el cual 1032 PPL le fueron asignadas en actividad TEE esto corresponde al 99,6% .</t>
  </si>
  <si>
    <t xml:space="preserve">Se anexan los 3 reportes de plan ocupacional correspondientes a los meses deoctubre, noviembre y diciembre es importante precisar que la fecha del reporte se genera al siguiente dia hábil del  mes reportado. </t>
  </si>
  <si>
    <t>Se anexan actas de los  meses de Julio, Agosto y Septiembre como evidencia de las acciones realizadas para el cumplimiento de la meta</t>
  </si>
  <si>
    <t>Se anexan actas de los  meses de Enero,  Febrero y marzo como evidencia de las acciones realizadas para el cumplimiento de la meta, igualemnte se adjuntan los registros estadisticos que evidencian el total de PPL que se encuentran en el centro carcelario.</t>
  </si>
  <si>
    <t>A corte del  30 de abril  se conto con un total 1030 PPL  en la Carcel Distrital, para el desarrollo de las tematicas establecidas se incluyeron 1044 PPL es decir el 101% PPL, la diferencia corresponde a los PPL que ingresaron al establecimiento en el periodo;  A corte de 31 de Mayo se conto con un total 1030 PPL  en la Carcel Distrital, para el desarrollo de las tematicas establecidas se incluyeron 1025 PPL, es decir el 100% de los PPL estuvieron inmersos dentro de las tematicas; A corte del 30 de junio se conto con un total 1025 PPL  en la Carcel Distrital, para el desarrollo de las tematicas establecidas se incluyeron 1041 PPL, es decir el 102% PPL, la diferencia corresponde a los PPL que ingresaron al establecimiento en el periodo</t>
  </si>
  <si>
    <t>Se anexan actas de los  meses de Abril, Mayo y Junio como evidencia de las acciones realizadas para el cumplimiento de la meta</t>
  </si>
  <si>
    <t>A corte del  31 de julio se conto con un total 1030 PPL  en la Carcel Distrital, para el desarrollo de las tematicas establecidas se incluyeron 1044 PPL es decir el 101% PPL, la diferencia corresponde a los PPL que ingresaron al establecimiento en el periodo;  A corte de 31 de Agosto se conto con un total 1047 PPL  en la Carcel Distrital, para el desarrollo de las tematicas establecidas se incluyeron 1044 PPL, es decir el 100% de los PPL estuvieron inmersos dentro de las tematicas; A corte del 30 de septiembre se conto con un total 1042 PPL  en la Carcel Distrital, para el desarrollo de las tematicas establecidas se incluyeron 1020 PPL, es decir el 102% PPL, la diferencia corresponde a los PPL que ingresaron al establecimiento en el periodo</t>
  </si>
  <si>
    <t>Se anexan los 3 reportes de plan ocupacional correspondientes a los meses de julio, agosto y septiembre es importante precisar que la fecha del reporte se genera al siguiente dia hábil del  mes reportado. Igualmente la programación del trimestre corresponde al 90% teniendo en cuenta que la población privada de la libertad es flotante contando con que se presentan ingresos y egresos en cada mes que varia la asignación de las actividades y de esta manera dar cumplimiento a la meta.</t>
  </si>
  <si>
    <t xml:space="preserve">Se observa que la dependencia realizó cargue de las actas de los meses de julio, agosto y septiembre como evidencia de las acciones realizada, así mimo registró la información relacionada con lo ejecutado.  </t>
  </si>
  <si>
    <t>A corte del  31 de octubre se conto con un total 1013 PPL  en la Carcel Distrital, para el desarrollo de las tematicas establecidas se incluyeron 1019 PPL es decir el 100% PPL;  A corte de 30 de noviembre se conto con un total 1003 PPL  en la Carcel Distrital, para el desarrollo de las tematicas establecidas se incluyeron 1025 PPL, es decir el 100% de los PPL estuvieron inmersos dentro de las tematicas; A corte del 31 de diciembre se conto con un total 1028 PPL  en la Carcel Distrital, para el desarrollo de las tematicas establecidas se incluyeron 1019 PPL, es decir el 100% PPL.</t>
  </si>
  <si>
    <t>Se anexan actas de los  meses de Octubre, Noviembre y diciembre como evidencia de las acciones realizadas para el cumplimiento de la meta</t>
  </si>
  <si>
    <t>Para el mes de enero se contabiliza un total de 32119 raciones  suministradas, para el mes de febrero un total de 28931 raciones suminitradas y para el mes de marzo un total de 31880 raciones sumistradas cumpliendo con la entrega de raciones suministradas a la totalidad de las PPL.</t>
  </si>
  <si>
    <t xml:space="preserve">Se anexan planilas de parte de Raciones de Enero, Febrero y Marzo </t>
  </si>
  <si>
    <t>Para el mes de abril se contabiliza un total de 31428 raciones  suministradas, para el mes de mayo un total de 31944 raciones suminitradas y para el mes de junio un total de 31183 raciones sumistradas cumpliendo con la entrega de raciones suministradas a la totalidad de las PPL.</t>
  </si>
  <si>
    <t>Se anexan planilas de parte de Raciones de Abril, Mayo y Junio.</t>
  </si>
  <si>
    <t>Para el mes de julio se contabiliza un total de 32484,4 raciones  suministradas, para el mes de agosto un total de 362657,5 raciones suminitradas y para el mes de septiembre un total de 31132,1 raciones sumistradas cumpliendo con la entrega de raciones suministradas a la totalidad de las PPL.</t>
  </si>
  <si>
    <t>Se anexan planilas de parte de Raciones de Julio, Agosto y Septiembre.</t>
  </si>
  <si>
    <t xml:space="preserve">Se observa que la dependecia registró la información relacionada con los avances de la actividad y realizó el cargue de la planilla de las raciones entregadas en cada uno de los meses del trimestre.
</t>
  </si>
  <si>
    <t>Para el mes de Octubre se contabiliza un total de 32581,3 raciones  suministradas, para el mes de noviembre un total de 31514,9 raciones suminitradas y para el mes de diciembre un total de 32149,3 raciones sumistradas cumpliendo con la entrega de raciones suministradas a la totalidad de las PPL.</t>
  </si>
  <si>
    <t>Se anexan planilas de parte de Raciones de Octubre, Noviembre y Diciembre..</t>
  </si>
  <si>
    <t xml:space="preserve">En el mes de Enero, se atendieron 617 PPL, que corresponden a 462 atención medicas y 155 odontologicas. De conformidad con el reporte del mes de febrero, se atendieron 761 PPL, que corresponden a 418 atención medicas y 343 odontologicas  y en el mes de Marzo, se atendieron 797 PPL, que corresponden a 566 atención medicas y 231 odontologicas. </t>
  </si>
  <si>
    <t>Se anexan planillas RIPS de los meses de enero, febrero y marzo. Se adjunta igualmente los formatos de Control de Atención Unidad de Servicios de Salud, en el cual se registran las solicitudes realizadas por los PPL y archivo excel donde se registran las atenciones a los PPL.</t>
  </si>
  <si>
    <t xml:space="preserve">En el mes de abril, se atendieron 804 PPL, que corresponden a 604 atención medicas y 200 odontologicas. De conformidad con el reporte del mes de mayo, se atendieron 798 PPL, que corresponden a 518 atención medicas y 280 odontologicas  y en el mes de Junio, se atendieron 1001 PPL, que corresponden a 531 atención medicas y 470 odontologicas. </t>
  </si>
  <si>
    <t>Se anexan planillas RIPS de los meses de abril, mayo y junio. Se adjunta igualmente los formatos de Control de Atención Unidad de Servicios de Salud, en el cual se registran las solicitudes realiizadas por los PPL y archivo excel donde se registran las atenciones a los PPL.</t>
  </si>
  <si>
    <t>Se anexan planillas RIPS de los meses de Julio, Agosto y septiembre. Se adjunta igualmente los formatos de Control de Atención Unidad de Servicios de Salud, en el cual se registran las solicitudes realiizadas por los PPL y archivo excel donde se registran las atenciones a los PPL.</t>
  </si>
  <si>
    <t>Se observa que la dependecia realizó cargue de los soportes que evidencian las atenciones en servicios de salud realziadas durante los meses de julio, agosto y septiembre, así como las solicitudes presentadas por los PPL, lo cual es coherente con la información registrada.</t>
  </si>
  <si>
    <t xml:space="preserve">En el mes de octubre, se atendieron 972 PPL, que corresponden a 612 atención medicas y 360 odontologicas. De conformidad con el reporte del mes de noviembre, se atendieron 1100 PPL, que corresponden a 687 atención medicas y 413 odontologicas  y en el mes de diciembre, se atendieron 1117 PPL, que corresponden a 733 atención medicas y 384 odontologicas. </t>
  </si>
  <si>
    <t>Se anexan planillas RIPS de los meses de octubre, noviembre y diciembre. Se adjunta igualmente los formatos de Control de Atención Unidad de Servicios de Salud, en el cual se registran las solicitudes realizadas por los PPL y archivo excel donde se registran las atenciones a los PPL.</t>
  </si>
  <si>
    <t xml:space="preserve">Para el primer trimestre de 2023, se tramitó el 100% de las boletas de libertad, después de recibir y verificar los correspondientes antecedentes de INTERPOL. En el reporte descargado por ORFEO se puede evidenciar la fecha de radicaciòn de la boleta de libertad, su asignaciòn y tràmite el cual se encuentra dentro de los terminos.
</t>
  </si>
  <si>
    <t>Se anexan las minutas de liberta de los meses de Enero a  Marzo y archivo excel radicados en ORFEO donde se evidencia fecha de recibido por parte del profesional del área y fecha de cumplimiento.</t>
  </si>
  <si>
    <t>Para el segundo trimestre de 2023, se tramitó el 100% de las boletas de libertad, después de recibir y verificar los correspondientes antecedentes de INTERPOL. En el reporte descargado por ORFEO se puede evidenciar la fecha de radicaciòn de la boleta de libertad, su asignaciòn y tràmite el cual se encuentra dentro de los terminos.</t>
  </si>
  <si>
    <t>Se anexan las minutas de liberta de los meses de Abril, mayo y junio, iguamente los reportes de ORFEO Y SIGA donde se evidencia fecha de recibido por parte del profesional del área y fecha de cumplimiento</t>
  </si>
  <si>
    <t>Para el tercer trimestre de 2023 se gestionaron para el mes de julio 27 boletas de libertad, en el de agosto 17  y  en septiembre 17 boletas de libertad dando de esta manera cumplimiento al 100%, después de recibir y verificar los correspondientes antecedentes de INTERPOL. En el reporte descargado por ORFEO se puede evidenciar la fecha de radicaciòn de la boleta de libertad, su asignaciòn y tràmite el cual se encuentra dentro de los terminos.</t>
  </si>
  <si>
    <t>Se anexan las minutas de liberta de los meses de Julio, Agosto y Septiembre, iguamente los reportes de SIGA donde se evidencia fecha de recibido por parte del profesional del área y fecha de cumplimiento</t>
  </si>
  <si>
    <t>Se observa que la dependecia realizó cargue de las minutas de libertad de los meses de julio, agosto y septiembre, y las planillas de SIGA del trimestre donde se puede identificar en el comentario de finalización la gestión realziada, lo cual es coherente con la información registrada.</t>
  </si>
  <si>
    <t>Para el cuarto trimestre de 2023 se gestionaron para el mes de octubre 41 boletas de libertad, en el de noviembre 55  y  en diciembre 43 boletas de libertad dando de esta manera cumplimiento al 100%, después de recibir y verificar los correspondientes antecedentes de INTERPOL. En el reporte descargado por ORFEO se puede evidenciar la fecha de radicaciòn de la boleta de libertad, su asignaciòn y tràmite el cual se encuentra dentro de los terminos.</t>
  </si>
  <si>
    <t>Se anexan las minutas de liberta de los meses de Octubre, Noviembre y diciembre los reportes de SIGA donde se evidencia fecha de recibido por parte del profesional del área y fecha de cumplimiento</t>
  </si>
  <si>
    <t>Frente al primer trimestre del año 2023, se reporta que para los meses de Enero, Febrero y Marzo de 2023, se cumplió con el 100% de la meta, teniendo en cuenta los informes correspondientes a esos meses.</t>
  </si>
  <si>
    <t>Se anexan informes de los meses de Enero,  Febrero y marzo respecto a la atención generada por el área de redención de pena</t>
  </si>
  <si>
    <t>Frente al segundo trimestre del año 2023, se reporta que para los meses de Abril, Mayo y Junio de 2023, se cumplió con el 100% de la meta, teniendo en cuenta los informes correspondientes a esos meses.</t>
  </si>
  <si>
    <t>Se anexan informes de los meses de abril, mayo y junio respecto a la atención generada por el área de redención de pena</t>
  </si>
  <si>
    <t>Para el tercer trimestre del año 2023, se tramitaron las siguientes solicitudes de redención de pena incoadas por los despachos judiciales o las PPL ante el área jurídica: Julio 141, Agosto 125 y Septiembre  91 de 2023, cumpliento de esta manera con el 100% de la meta, teniendo en cuenta los informes correspondientes a esos meses.</t>
  </si>
  <si>
    <t>Se anexan informes de los meses de Julio, Agosto y Septiembre respecto a la atención generada por el área de redención de pena</t>
  </si>
  <si>
    <t>Se observa que la dependecia realizó cargue de evidencias de los informes de reporte de los meses de julio, agosto y septiembre diregidos a la Dirección de redención de penas, donde se coherencias con la información registrada frente al avance de la actividad.</t>
  </si>
  <si>
    <t>Para el cuarto trimestre del año 2023, se tramitaron las siguientes solicitudes de redención de pena incoadas por los despachos judiciales o las PPL ante el área jurídica: Octubre 122, Noviembre 119 y diciembre 118 de 2023, cumpliento de esta manera con el 100% de la meta, teniendo en cuenta los informes correspondientes a esos meses.</t>
  </si>
  <si>
    <t>Se anexan informes de los meses de Octubre, Noviembre y Diciembre respecto a la atención generada por el área de redención de pena.</t>
  </si>
  <si>
    <t>Para el mes de marzo se realizó la primera mesa de Inventario Criminal Unificado en las instalaciones de la Secretaría Distrital de Seguridad, Convivencia y Justicia, en el cual se explicó por parte de los delegados de la Policía MEBOG la metodología de priorización de estructuras criminales que se está utilizando para el año 2023, se revisaron los grupos delincuenciales del año 2022 que se encontraban en estado vigentes, y por último, se realizó el inventario de las estructuras criminales del año 2023. Es de resaltar que a este espacio asistieron diferentes especialidades de la Policía Metropolitana de Bogotá, tales como: SIJIN, SIPOL y GAULA; así mismo, la Dirección de Seguridad y la Subsecretaría de Seguridad y Convivencia.
Con el avance que se obtuvo en el mes de marzo se tiene un panorama criminal mucho más claro que en los meses de enero y febrero, lo cual permite realizar un análisis territorial para la focalización de las diferentes estrategias y las respectivas articulaciones con organismos de seguridad y justicia para la demanda de persecución penal. Así mismo, se logra identificar el proceso mediante el cual se le dará tratamiento a los grupos delincuenciales</t>
  </si>
  <si>
    <t>Sistema de Información de la Subsecretaria de Seguridad y Convivencia (Progressus)</t>
  </si>
  <si>
    <t>En el segundo trimestre (abril, mayo y junio) de la vigencia 2023 se realizaron tres mesas interinstitucionales del Inventario Criminal Unificado, como resultado de ellas se logra la actualización y estandarización del dato de las estructuras criminales con presencia en la cuidad, así como, la clasificación de estos grupos delincuenciales según su nivel de priorización OISEC, POC, inventario y BOPOR, junto con la revisión del estado de avance de los procesos y operaciones liderados por las especialidades de la Policía Metropolitana de Bogotá.
Conforme a lo anterior, a corte 30 de junio se identificaron 237 grupos delincuenciales con presencia en la ciudad, diferenciados acorde a su priorización de la siguiente manera:  inventario 128, OISEC 72, POC 37 (Incluidos los grupos identificados por SIJIN, SEPRO, SETRA, GAULA Y SIPOL)</t>
  </si>
  <si>
    <t>Acta de Inventario Criminal Unificado - Abril, f27042023
Acta de Inventario Criminal Unificado - Mayo 29, f29052023
Acta de Inventario Criminal Unificado - Junio 30, f30062023</t>
  </si>
  <si>
    <t xml:space="preserve">En el tercer trimestre (julio, agosto, septiembre) de la vigencia 2023 se realizó una mesa de intercambio de información en el marco de actualización y seguimiento al Inventario Criminal Unificado entre las Especialidades de MEBOG y la Seccional de Fiscalías de Bogotá. Lo anterior, conforme a las novedades presentadas en la identificación de grupos delincuenciales con presencia en la ciudad por SETRA; SIPOL; GAULA; SIJIN y Fiscalía, resultado de los procesos y operaciones de afectación y desarticulación adelantados por cada especialidad. 
Adicionalmente, se realizó revisión de la presencia de Grupos Armados Organizados al Margen de la Ley – GAOML; Grupos Armados Organizados – GAO o Grupos Armados Organizados Residuales –GAO´R en el distrito Capital y se revisaron novedades con relación al “Tren de Aragua”.
Con este avance se tiene un panorama criminal mucho más claro, lo cual permite realizar un análisis territorial para la focalización de las diferentes estrategias y las respectivas articulaciones con organismos de seguridad y justicia para la demanda de persecución penal. Así mismo, se logra la identificar el proceso mediante el cual se le dará tratamiento a los grupos delincuenciales.
</t>
  </si>
  <si>
    <t>Acta de reunión Mesa de Trabajo 16 de agosto de 2023</t>
  </si>
  <si>
    <t xml:space="preserve">En el cuatro trimestre (octubre, noviembre y diciembre) de la vigencia 2023 se realizó una (1) mesa de intercambio de información en el marco de actualización y seguimiento al Inventario Criminal Unificado.
Se logró la estandarización de información que da cuenta del estado actual de la presencia de grupos delincuenciales en la ciudad, como resultado del seguimiento periódico y actualización permanente del inventario a través de las jornadas de intercambio de información realizadas entre las Especialidades de MEBOG, La Seccional de Fiscalías de Bogotá y esta Secretaría.
A raíz de ello, se logró la identificación de 125 bandas delincuenciales en Bogotá, así como la afectación de 101 de ellas, de modo que se cierra el vigencia con un total de 24 organizaciones criminales vigentes en investigación que se esperan afectar en la vigencia 2024 (Esto, de acuerdo con la información aportada por SIJIN). Por su parte, Fiscalía reporta la presencia de 83 grupos delincuenciales en la Ciudad, de estos queda pendiente la identificación de los afectados y los vigentes. </t>
  </si>
  <si>
    <t xml:space="preserve">Las evidencias se encuentran en el Sistema Progressus en línea. 
Acta  Mesa de Trabajo del 22 de diciembre de 2023
</t>
  </si>
  <si>
    <t>Durante el periodo se realizó revisión del documento " "ESTRATEGIA INSTITUCIONAL PARA LA PREVENCION Y EL CONTROL DEL DELITO, CON ENFASIS EN LA GESTION DEL RIESGO DE LAS AMENAZAS Y LOS HECHOS TERRORISTAS A LA INFRAESTRUCTURA VITAL Y LAS ENTRADAS Y SALIDAS DE LA CIUDAD". Para el primer trimestre el producto establecido es la revisión de la estrategia, y la ejecución de las metas comenzará a partir del segundo trimestre de 2023.
Por  lo anterior, se retomó la planeación y la proyección de la meta para 2023, cuyos objetivos son:
1. Continuar con el fortalecimiento interinstitucional con la Gobernación de Cundinamarca.
2. Fortalecer la mesa técnica asociada al Modelo de Alertas de protección a la infraestructura fija o móvil del Sistema Integrado de Transporte SITP.
3. Avanzar con los informes semestrales del Modelo de Alertas de protección a la infraestructura fija o móvil del Sistema Integrado de Transporte SITP.
4. Continuar con la implementación de la metodología de riesgos para la protección y prevención de la Infraestructura Vital, a través de la visibilización de la misma, en escenarios que posibiliten su estandarización.</t>
  </si>
  <si>
    <t>Se presentaron dificultades en la contratación de la profesional a cargo de esta actividad.</t>
  </si>
  <si>
    <t xml:space="preserve">Se tuvo que esperar a que desde la Oficina Jurídica de la entidad se diera trámite a la contratación, teniendo en cuenta los tiempos que se manejan en dicha dependencia  </t>
  </si>
  <si>
    <t>Progressus / Informe</t>
  </si>
  <si>
    <t>Se continúa con la elaboración de las matrices de riesgos de los tres activos estratégicos priorizados para 2023  1. Embalse del Muña. 2. Hidroeléctrica del Guavio. 3. Parque Natural de Sumapaz. Sin embargo, la información que deben proveer las instituciones oficiadas, no ha sido enviada aún, la respuesta dada por dichas entidades es que aún está en trámite con cada una de las dependencias correspondientes en la entidad respectiva.
• Se establece contacto con la alcaldía de Usaquén para iniciar el proceso de implementación en los Cerros Orientales. La alcaldía convoca a los presidentes de Juntas de Acción Comunal de los barrios que se ubican en los Cerros Orientales y con ellos se concerta un trabajo de fortalecimiento a ASOJUNTAS en  los temas medioambientales y de seguridad acorde con los riesgos derivados de la aplicación de la metodología diseñada y piloteada en el 2022.
•Se actualiza la matriz de seguimiento a la implementación y se avanza en el trabajo con la Localidad de Usaquén para los Cerros Orientales.
•Se diseña y se aprueba entre las instituciones (Gobernación y Alcaldía de Bogotá) un taller comunitario para iniciar con la implementación del plan de acción de Cerros Orientales.
•Se diseña y concerta con la Gobernación de Cundinamarca una propuesta de agenda para ASOJUTAS acorde con las necesidades expresadas por los líderes en la 1ª reunión realizada el día 23 de junio. Entre lo que se destaca: 1. Gestión con la dirección de  comunicaciones del Instituto de Estudios Urbanos de la Universidad Nacional de Colombia, 2. Elaboración de una infografía de rutas de atención sobre delitos ambientales y medidas correctivas. 3. Programación de un Foro por la protección del medio ambiente y la Seguridad  de los Cerros de Usaquén. 4. Taller de fortalecimiento en liderazgos comunitarios y de veedurías ciudadana. Todo lo cual en el marco de una propuesta de Escuela de Seguridad que certifique a los líderes en materia de riesgos en Seguridad y Medio Ambiente
•Se gestiona información con el C4 y el equipo de Gestores  para la elaboración del informe semestral del modelo de alertas para la protección de la infraestructura fija o móvil de Sistema integrado de Transporte SITP</t>
  </si>
  <si>
    <t>Carpeta "Actas", 16 archivos adjuntos
Carpeta "Ayudas de memorias y avances semanales",  18 archivos adjuntos
Carpeta "Implementación", 2 archivos adjuntos
Carpeta "Insumos", 7 archivos adjuntos</t>
  </si>
  <si>
    <t xml:space="preserve">Durante el tercer trimestre de 2023, se realizaron las siguientes acciones:
1.	Se continuó con la revisión a la elaboración de las matrices de riesgos de los tres activos estratégicos priorizados para 2023.  1. Embalse del Muña. 2. Hidroeléctrica del Guavio. 3. Parque Natural de Sumapaz.Frente al embalse del Muña, ya se cuenta con un avance en la elaboración del documento final.
2.	Se avanzó en el seguimiento a la implementación de acciones de Cerros Orientales (Usaquén) a través de la mesa interinstitucional liderada por la Secretaría de Desarrollo Regional de la Gobernación de Cundinamarca y el representante de despacho de la Secretaría de Seguridad, Convivencia y Justicia.  
3.	Se preparó semanalmente en conjunto con la Gobernación de Cundinamarca el espacio pedagógico certificable, con el fin de fortalecer los liderazgos comunitarios de los Cerros Orientales de Usaquén, en torno a la protección y la prevención de riesgos ambientales y de seguridad ciudadana de los cerros orientales
4.	 Se desarrollaron las últimas sesiones del espacio pedagógico para los líderes de los Cerros Orientales en la localidad de Usaquén. Con las dos sesiones se hace el cierre de dicho espacio. Las dos últimas sesiones giraron en torno a la identificación y priorización de riesgos y mapeo de actores. En virtud de la finalización del espacio pedagógico en USAQUEN, se plantea el desarrollo de encuentros similares en otros escenarios de infraestructura ambiental que comparte Bogotá y el Departamento. Para el mes de octubre se planea decidir sobre la ampliación de dicha estrategia.
5.	Se participó en las reuniones de construcción de insumos desde una visión ciudad región, liderados por la Secretaría de Integración Regional de la Gobernación de Cundinamarca y la Alcaldía Mayor de Bogotá, con el fin de apoyar los desafíos que en la materia tendrá el próximo gobierno
</t>
  </si>
  <si>
    <t>Nota: Es importante aclarar que para el caso de las reuniones virtuales fueron convocadas desde la Gobernación de Cundinamarca, a pesar que se solicitó el listado de asistencia de la herramienta no fue posible acceder a este reporte, pero compartieron el pantallazo de la asistencia durante el desarrollo de las reuniones el cual se encuentra en cada acta.
Evidencias Julio:
06,07,2023 Acta de reunión 
06,07,2023 Pantallazo correo envío insumo 
11,07,2023 Pantallazo correo envío memoria 
11,07,2023 Pantallazo correo envío propuesta 
11,07,2023 Acta de reunión
13,07,2023 Acta de reunión 
15,07,2023 Registro fotográfico de asistencia 
17,07,2023 Pantallazo envío de aprobación de Acta de Reunión 
17,07,2023  Pantallazo envío de memoria 
19,07,2023 Acta de Reunion 
24,07,2023 Acta de reunión 
24,07,2023 Pantallazo envío correo memoria 
24,07,2023 Pantallazo envío correo 
25,07,2023Pantallazo envío correo 
2023,07,25 Propuesta final espacio pedagógico
Evidencias Agosto:
20230801 Acta de reunión
20230802 Pantallazo correo envío de memoria
20230803 Insumos
20230803 Pantallazo envío de correo
20230805 Acta de reunión 
20230805 Envío Pantallazo de correo
20230810 Pantallazo envío correo 
20230815 Acta de Reunión
20230816 Presentación y pantallazo de asistentes
20230817 Pantallazo envío de memoria
20230822 Acta de Reunión
20230722 Pantallazo envío esquema documento buena práctica
20230823 Pantallazo envío documento de sistematización matrices
20230823 Presentación y pantallazo de asistentes
20230825 Pantallazo envío correo
20230729 Acta de Reunión
20230729 Presentación y convocatoria
20230823 Propuesta diseño de esquema de sistematización
Evidencias Septiembre:
20230901 Envío ayuda de memoria
20230905 Acta de reunión
20230906 Pantallazo envío de correo.
20230906. Pantallazo de asistentes
20230911 Pantallazo envío correo 
20230911 Pantallazo correo de envío
20230911 Pantallazo correo de envío
20230912 Acta de reunión
20230913 Pantallazo de asistentes
20230914 Pantallazo envío de memoria 
20230918 Pantallazo envío de insumos
20230920 Acta de reunión
20230921 Pantallazo envío de memoria
20230926 Acta de reunión
20230926 pantallazo envío correo 
20230906 Presentación taller No 5</t>
  </si>
  <si>
    <t xml:space="preserve">Durante el cuarto trimestre se realizaron las siguientes acciones:
• Se participa en las reuniones de construcción de insumos desde una visión ciudad región, liderados por la Secretaría de Integración Regional de la Gobernación de Cundinamarca y la Alcaldía Mayor de Bogotá, con el fin de apoyar los desafíos que en la materia tendrá el próximo gobierno. 
• Se finaliza y aprueba la elaboración de las matrices de riesgos de los tres activos estratégicos priorizados para 2023. 1. Embalse del Muña. 2. Hidroeléctrica del Guavio. 3. Parque Natural de Sumapaz. 
• Se finaliza la elaboración de los documentos narrativos de cada activo y se consolida en un solo documento el trabajo de dichos activos priorizados para el 2023.
• Se finaliza el documento de buenas prácticas donde se registra la experiencia de trabajo realizada entre agosto de 2021 y noviembre de 2023.   
</t>
  </si>
  <si>
    <t xml:space="preserve">Las evidencias se encuentran en el Sistema Progressus en línea.
1, Evidencias  Plan de defensa de los recursos naturales:
Actas:
13/10/2023 Revisión avance firma certificados, planeación entrega 
23/10/2023 Distribución tareas para elaboración documento Buena Práctica - revisión escalamiento espacio pedagógico 
02/11/2023 Revisión avances, sugerencias y ajustes matrices derivadas de los activos estratégicos priorizados para 2023.
14/11/2023 Revisión y sugerencias documentos y matrices espacios pedagógicos priorizados para 2023 
07/12/2023 Retroalimentación al documento derivado de las matrices de los activos estratégicos priorizados en el 2023: Parque Natural de SUMAPAS, Hidroeléctrica del GUAVIO y Embalse del Muña
2, Evidencias Matrices y documento de caracterización:
Matrices finales en Excel:
1, Matriz de Riesgos Represa el Muña
2. Matriz de Riesgos Hidroeléctrica del Guavio 
3, Matriz de Riesgos Parque Natural Sumapaz
Documento resultados matrices de riesgos activos estratégicos, ambientales y energéticos
3, Documento Buena Práctica 
Documento: Buenas prácticas y lecciones aprendidas interregionales para la protección de infraestructuras vitales y activos estratégicos
</t>
  </si>
  <si>
    <t>Durante el periodo se realizaron los ejercicios de planeación y priorización de sectores catastrales, para la llevar a cabo acciones enfocadas en le prevención del hurto de bicicletas por factor oportunidad, realizando jornadas de registro de bicicletas junto con la Secretaría Distrital de Movilidad y la MEBOG, así mismo, se realizaron acciones de prevención con el fin de dar consejos de seguridad a los ciclistas y concientizar a la población sobre el cuidado de sus bienes (bicicletas) y buen uso de candados de seguridad para evitar el hurto por oportunidad, de igual manera se promovió la no violencia hacia las mujeres ciclistas, y las líneas de atención en caso de ser víctimas de algún caso de VBG. En los primeros tres meses del año 2023 se adelantaron 1093 acciones, y en el mes de marzo de 2023 realizaron 722 intervenciones según los registros del sistema de información Progressus, en el marco de la implementación de las diferentes estrategias.</t>
  </si>
  <si>
    <t>En el trimestre de abril a junio se desarrollaron las siguientes acciones en los espacios priorizados. Desde Entornos Educativos seguros y confiables, se han ejecutado 743 acciones en este trimestre las cuales han logrado impactar a NNA, docentes, directivos y miembros de los entornos educativos por medio de acompañamientos en entrada y salida de estudiantes con mensajes de prevención de hurtos, trata y VBG, Jornadas culturales y pedagógicas, así como jornadas de prevención en los parques que hacen parte de los entornos educativos, adicional a ello se ha realizado una estrategia pedagógica y de Cultura Ciudadana, encaminada a la reducción de delitos asociados a riñas, violencias y hurtos, a través de la creación y ejecución de Sketch, o Performances, Puestas en escena musicales y el desarrollo de actividades basadas en la teoría de las metodologías activas, pensadas en pro de la promoción de la seguridad, la convivencia y el fortalecimiento de la corresponsabilidad, desde un lenguaje de prevención, cuidado y autocuidado. De forma complementaría desde Parques y espacios públicos más seguros y confiables, durante el segundo trimestre del 2023, la estrategia como parte del programa “Generar entornos de confianza para la prevención y control del delito en Bogotá”, desarrolló 318 acciones en 19 localidades del Distrito Capital, con presencia territorial de gestores de convivencia en actividades de  información y comunicación dirigidas a la prevención del hurto, consumo responsable y riñas, recorridos de identificación de riesgos físicos y sociales y jornadas comunitaria e institucional para la apropiación de parques y espacios públicos en articulación con entidades del orden Distrito y Nacional, en coordinación con las estrategias de torneos nocturnos, calles mágicas, justicia al barrio y parceros por Bogotá, desde los enfoques poblacional, de género y cultura ciudadana, abordando las problemáticas de presencia de ciudadano habitante de calle, expendio y consumo de SPA, condiciones físicas de los entornos que inciden en problemáticas de seguridad (iluminación, basuras) y la concentración de delitos. Por otro lado, en el Transporte Público, Seguro, Diverso y Cuidador, en el segundo trimestre se desarrollaron 1250 acciones territoriales en los entornos priorizados por la SDSCJ de trasporte público, como la generación de acciones para la promoción de la denuncia dirigidas a transporte individual (taxis - bicitaxis - plataformas de economía digital - moteros), la promoción y/o recepción de la denuncia dirigidas a usuarios y/u operadores del componente troncal y zonal -(SITP), acciones para prevención de violencias basadas en género dirigidas a transporte individual y prevención de violencias basadas en género en el componente troncal y zonal -(SITP). 1805 acciones en lo corrido del año. Por último, en Bici nos Cuidamos, durante el segundo trimestre del 2023 se desarrollaron 333 acciones en articulación con el Instituto Distrital de Recreación y Deporte con su estrategia Bogotá Pedalea y con las Secretarias de Movilidad y Educación con el componente de Niños y Niñas primero. Acciones interinstitucionales que permitieron el desarrollo de talleres de prevención de violencias basadas en genero para los colaboradores que hacen parte de los programas ciclovía, Al trabajo en Bici y Manzanas del cuidado en articulación con la estrategia de VBG de la DPCC. De igual manera, con los guías en bicicleta del componente Niños y Niñas primero en el cual están los programas Al Colegio en Bici y Bici Parceros, se realizaron talleres de prevención de violencias y delitos en el espacio público para ciclistas, estas jornadas se priorizaron en las localidades de occidente, teniendo en cuenta que en estas el porcentaje de hurto de bicicleta es mayor que en el resto de la ciudad.  460 acciones en lo corrido del año</t>
  </si>
  <si>
    <t xml:space="preserve">Progressus / Informe en carpeta en línea </t>
  </si>
  <si>
    <t>En el marco de la estrategia de intervención de entornos vulnerables en el trimestre de julio a septiembre se realizaron 2.823 acciones en el marco de los 4 entornos intervenidos. Estas acciones estuvieron divididas de la siguiente forma: En bici nos cuidamos: 331 acciones, Entornos educativos seguros y confiables: 805, Parques y espacios públicos para la seguridad y la convivencia: 457 y transporte público seguro, diverso y cuidador: 1230. En este trabajo articulado se trabajó en conjunto con la Secretaria de Educación Distrital y Secretaria de Movilidad con su programa Bici Parceros, se  realizaron talleres de prevención de violencias y delitos en el espacio público para ciclistas dirigido a niños y niñas que se transportan en bicicleta desde su casa hacia el colegio y colegio - casa, con el fin de dar herramientas y conocimientos para la prevención de hurto de sus bicicletas teniendo en cuenta la vulnerabilidad de esta población y haciendo énfasis en las modalidades de engaño, oportunidad y atraco, se priorizaron localidades como Bosa y Engativá. De igual manera, se generaron acciones conjuntas focalizadas en los sectores catastrales del Plan BOGOTA 60 y en los portales y estaciones con mayores afectaciones. A través de la articulación con las estrategias de la DPCC se busca generar un alto impacto en la población a través de acciones pedagógicas que buscan generar conciencia del uso y buen uso de los espacios públicos como de herramientas como los candados en U para evitar el hurto de oportunidad. Gracias al trabajo realizado en este periodo durante el mes de Septiembre se pudo evidenciar una mejora en los indicadores generales de la mayoría de los delitos salvo hurto a automotores como resultado de la implementación del PLAN BOGOTA 60, garantizando a la ciudadanía la interacción entre vecinos, la expresión libre de miedos y de acompañamiento por parte de la institucionalidad distrital, en un ejercicio de derechos y deberes hacia el espacio público y la mitigación de comportamientos contrarios a la convivencia.</t>
  </si>
  <si>
    <t>No se presentaron dificultades</t>
  </si>
  <si>
    <t>Sistema progressus en línea junto con anexos documento word y archivo XLS de acciones implementadas en territorio</t>
  </si>
  <si>
    <t>Se observa la dependencia realizó seguimiento a la implementación de la estrategia de intervención de entornos vulnerables, lo anteriorr, de acuerdo reporte del sistema progressuss.</t>
  </si>
  <si>
    <t xml:space="preserve">En el cuarto trimestre del año desde el programa de entornos de confianza se realizaron 2.707 acciones, ejecutadas de la siguiente forma, en bici nos cuidamos 332 acciones, Entornos educativos seguros y confiables: 566 acciones, Parques y espacios públicos para la seguridad y la convivencia: 709 acciones y Transporte público seguro, diverso y cuidador: 1100 acciones. Desde la estrategia de en bici nos cuidamos y en conjunto con la SDM y su estrategia niños y niñas primero se realizó taller de prevención de violencias y delitos en el espacio público en donde se trabajó de forma práctica las diferentes acciones y entregando herramientas que pueden ser utilizadas en el espacio público tanto por ciclistas y/o peatones para mitigar o prevenir algún tipo de delito. Desde la estrategia de transporte público, se concluyeron las Megatomas Zonales y Troncales realizadas de manera articulada con otras entidades, que mejoraron las condiciones generales del servicio y aumentaron las cifras de validación del pasaje. Desde la estrategia de Entornos educativos, se acompañaron las mesas locales de entornos educativos para dar insumos para mejorar la seguridad. Desde la estrategia de parques se realizan acciones comunitarias dirigidas a la comunidad sobre prevención del hurto a personas.
Finalmente desde el programa de entornos de confianza se realizaron 9367 acciones en lo corrido del año de la siguiente forma: En bici nos cuidamos: 1126, Entornos educativos seguros y confiables: 2365, Parques y espacios públicos para la seguridad y la convivencia: 1729 y Transporte público seguro, diverso y cuidador: 4147.
</t>
  </si>
  <si>
    <t>No fue necesario</t>
  </si>
  <si>
    <t>Sistema progressus en línea junto con anexos documento word y XLS de acciones implementadas en territorio de enero a diciembre para trazabiliad de información</t>
  </si>
  <si>
    <t>Durante el periodo se realizaron los ejercicios de planeación y priorización de sectores catastrales. Se han realizado 108 acciones en la estrategia del plan operativo para las personas habitantes de calle, se avanzó en la articulación con el sector social para atender las diferentes necesidades de la población. Se han realizado 50 acciones en la estrategia Plan operativo especial para la seguridad y la convivencia de las personas Migrantes, en articulación con la Secretaría Distrital de Gobierno, definió que las jornadas de socialización de recomendaciones para la integración de nuevos bogotanos, que consisten en la difusión de información que aporte a la creación de una cultura ciudadana, el fomento a la sana convivencia y la reducción de delitos asociados a la discriminación (xenofobia), serán el producto de la política pública que propende por el mejoramiento de las condiciones de vida de los migrantes que se encuentran en riesgo de vulnerabilidad. Se han realizado 55 acciones en la estrategia Vigía LGBTI, en el marco de la celebración del 8M Se realiza un ejercicio de sensibilización y mitigación de violencia basados en orientación sexual e identidad de género. Donde se lleva la actividad vacúnate contra la discriminación. En la localidad Puente Aranda, en la zona de los outtles de las Américas impactando a la comunidad del sector. Se han realizado 15 acciones en la estrategia Plan de Seguridad y Convivencia para Niños, Niñas y Adolescentes, acciones enfocadas principalmente a la identificación de riesgos y fenómenos de violencia hacia los NNA, relacionados con la instrumentalizados por estructuras criminales para la comisión de delitos.</t>
  </si>
  <si>
    <t>En el trimestre de abril a junio se desarrollaron las siguientes acciones con las siguientes poblaciones priorizadas. Desde La estrategia Plan de Seguridad y Convivencia para Niños, niñas y Adolescentes efectúo 333 acciones, entre las que destacan ejercicios enfocados en empoderar a la ciudadanía en el reconocimiento de los derechos de los NNA, los deberes de la familia y la sociedad, el reconocimiento de las violencias que los pueden afectar a partir de la identificación de los factores predisponentes para la comisión de violencias y delitos. En este sentido, se realizaron (95) acciones de Construcción de Capacidades para la prevención de violencias, riesgos y delitos en los que los NNA son potenciales víctimas u ofensores. De igual manera se intervino en catorce (14) localidades del distrito, ubicando a Suba, Kennedy, Ciudad Bolívar y Fontibón como las localidades donde más se han ejecutado los espacios de formación a la ciudadanía. De otro lado, se realizaron 108 actividades de información, educación y comunicación a ciudadanía en general sobre prevención de violencias y delitos en NNA, estas actividades se ejecutaron en 19 localidades de la ciudad por los equipos territoriales de la SDSCJ, mediante la interacción directa con la comunidad. Aportado así en fomentar cultura ciudadana, generando confianza y convivencia entre la ciudadanía y la institucionalidad. Desde el Plan operativo especial para la seguridad y la convivencia de las personas migrantes, a través de la intervención territorial en 19 localidades de Bogotá se desarrollaron 158 acciones en el trimestre, las cuales buscan establecer canales de comunicación y articulación con las diferentes entidades del Distrito, entes gubernamentales y organizaciones para la atención de las diferentes situaciones, donde se involucran ciudadanos extranjeros, los cuales, pueden generar o ser víctimas de acciones que afecten y pongan en riesgo la seguridad y convivencia ciudadana en Bogotá. En este sentido, y priorizando la atención interinstitucional a las problemáticas asociadas con la migración en el mes de abril, se logró la restructuración de los objetivos del producto de la Secretaría Distrital de Seguridad Convivencia y Justicia, para la política pública orientada a la integración de nuevos bogotanos. Adicionalmente, se inició con las jornadas de socialización de mensajes para la integración de nuevos bogotanos orientados al fomento de la buena convivencia en los espacios públicos. De igual manera, el Plan operativo especial para la seguridad y la convivencia de las personas Habitante de Calle ha desarrollado 279 acciones, la estrategia se implementa en 19 Localidades de Bogotá con el objetivo de fomentar entornos de confianza mediante el reconocimiento y transformación de los conflictos asociados al fenómeno de habitabilidad en la calle. Como resultado de estas acciones, se ha observado una disminución tanto en la incidencia delictiva como en las conductas que afectan la convivencia de los ciudadanos habitantes de calle, tanto como víctimas como participantes en actos delictivos. En cada uno de los entornos abordados, se ha llevado a cabo un trabajo integral que abarca la sensibilización, socialización y atención dirigida a los ciudadanos y ciudadanas habitantes de calle. Esto ha sido posible gracias a la coordinación con diversas entidades del sector social, generando sinergias que contribuyen a dignificar y darle un nuevo significado a este fenómeno. En este sentido, las acciones de prevención se han venido centrando en la divulgación de la ruta de protección con el objetivo de garantizar la denuncia y evitar la instrumentalización de las personas habitantes de calle, tanto aquellas en situación de riesgo como las que se encuentran en proceso de inclusión social. Además, se ha promovido la oferta de servicios dentro de los planes locales de seguridad. Por último, en el trimestre se realizaron jornadas de rescate nocturno, una estrategia emblemática centrada en la preservación de la vida y la prevención de delitos, con especial atención en homicidios con víctimas ciudadanos habitantes de calle y en el aumento de comportamientos contrarios a la convivencia, como las riñas. Como resultado de estas jornadas, se ha logrado un monitoreo constante que evidencia una disminución en los índices de homicidio, así como en los reportes recibidos a través de la línea telefónica 123 con relación a situaciones relacionadas con la presencia de ciudadanos habitantes de calle. Además, se ha observado una reducción en la instrumentalización de esta población en la comisión de delitos. Por último, la SDSCJ implementa la estrategia de acompañamiento a poblaciones LGBTI, la cual ha desarrollado 250 acciones, las cuales buscan generar procesos comunitarios e institucionales que prevengan y orienten las acciones de violencias contra personas y organizaciones sociales de esta población, así como la conformación de redes comunitarias y/o familiares de cuidado en los ámbitos públicos, privados y otros escenarios estatales, sociales, familiares y/o civiles. Durante el segundo trimestre se promovió las acciones que realiza esta estrategia en las distintas instancias que existen dentro del distrito, promoviendo actividades y vinculación comunitaria como forma de cultura ciudadana, prevención de violencias y atención a problemáticas que presenta la comunidad y la sociedad del territorio impactado, pero también, dando a conocer a diferentes ciudadanos del territorio la misionalidad de la Dirección de Prevención y Cultura Ciudadana, la estrategia Vigía LGBTI y la Secretaría de Seguridad Convivencia y Justicia. Dicho lo anterior, en el trimestre se avanzó en la oportuna atención de casos de actos violentos y su respectivo seguimiento en la atención para la denuncia evaluando y minimizando las barreras administrativas o judiciales que puede ocasionar al instante de ser presentada una denuncia tales identificadas como nombres identitarios, sexo biológico, expresión de género, entre otras, que en ocasiones son reflejadas en la no prestación del servicio idóneo.  Para lo cual se ha realizado una ardua articulación con instituciones judiciales como Casas de Justicia, Policía Nacional, equipos territoriales (Dinamizadores, Promotores, Gestores de Convivencia), entre otros funcionarios del orden nacional y distrital.</t>
  </si>
  <si>
    <t xml:space="preserve">En el trimestre se realizaron 994 acciones en la estrategia de sensibilización y mitigación del riesgo para la ciudad, con énfasis en las poblaciones en alto riesgo. Esta estrategia cuenta con 4 poblaciones en donde se desarrollaron el siguiente número de acciones: Niños niñas y adolescentes: 364 acciones, Plan operativo especial para la seguridad y la convivencia de CHC y carreteros: 237 acciones, Plan operativo especial para la seguridad y la convivencia de las personas migrantes: 128 acciones y Vigía LGBTI: 265. En este sentido, la implementación de estas acciones permitió a la comunidad en alto riesgo acercarse y conocer los servicios de acceso a la justicia, denuncia y orientación de los canales de atención y prevención. Este ejercicio busca que las personas sean manipuladas por bandas delincuenciales. Adicionalmente, se ha trabajado para que los ciudadanos habitantes de calle no pasen la noche en el espacio público, lo que ha contribuido a prevenir actos de violencia y homicidios que los afectan. De igual manera, desde la Dirección de Prevención se acompañó en el lanzamiento y ejecución de la Estrategia de Prevención Alerta en Línea en articulación con la Dirección de seguridad de la SDSCJ, el Centro Cibernético de la Policía, el Operador de telefonía WOM y la Secretaría Distrital de Educación. Esta estrategia tiene como objetivo sensibilizar a los miembros de la comunidad educativa acerca de los riesgos y el uso seguro y responsable en el entorno digital. La estrategia se implementará en 7 instituciones educativas del distrito capital ubicadas en las localidades de Suba, Ciudad Bolívar, Santa Fe, Antonio Nariño y los Mártires. De otro lado, en el trimestre, se logró acercar la oferta de la Secretaría Distrital de Integración Social (SDIS), a la comunidad con especial énfasis a los ciudadanos en habitabilidad en calle con el propósito fundamental de evitar que estos pernocten en el espacio público, previniendo así actos de violencia y homicidios que afectan a esta población vulnerable. De igual manera se trabajó con migración Colombia para la realización de campañas de prevención hacía la población migrante. Adicionalmente se desarrollaron acciones formativas en el marco de temáticas conceptuales de delitos cibernéticos, Escnna, trata de personas, violencia sexual, promoción de autoprotección, promoción del buen trato y resolución de conflictos. Las jornadas se realizaron para el mes de septiembre en colegios públicos de la ciudad, plazas de mercado y casa libertad de la SDSCJ en 16 localidades de la ciudad. Adicionalmente, Las jornadas de búsqueda activa asociadas a la ESCNNA y la trata de personas en el mes de septiembre fueron realizadas en las localidades los Mártires, Kennedy, Chapinero, Bosa, Barrios Unidos y Candelaria.
De otra lado, es importante aclarar que el programa de poblaciones en alto riesgo, no alcanzó el 305 planeado para este trimestre debido a que algunas acciones planteadas por las estrategias, específicamente unas acciones con población migrante no se pudieron realizar debido a que el grupo objetivo no deseo reunirse con la entidad, por lo cual se esta estudiando la realización de las acciones en el primer trimestre del 2024. 
</t>
  </si>
  <si>
    <t xml:space="preserve">
Se observa que la dependecia realizó cargue de evidencias y registro información; Como evidencia se observó la información del sistema progressus, y soportes </t>
  </si>
  <si>
    <t>En el cuarto trimestre del año, desde poblaciones se realizaron 805 acciones; distribuidas de la siguiente forma: Niños niñas y adolescentes: 264 acciones, Plan operativo especial para la seguridad y la convivencia de CHC y carreteros: 219 acciones, Plan operativo especial para la seguridad y la convivencia de las personas migrantes: 94 acciones, Vigía LGBTI: 228 acciones.  En los avances cualitativos se rescata lo siguiente; Desde la estrategia de CHC Se ejecuto un exhaustivo recorrido de monitoreo y presentamos nuestra oferta institucional a la comunidad CHC de las localidades, con mayor énfasis en la localidad de San Cristóbal, en esta localidad se consiguió el compromiso de 10 CHC de aceptación de servicios ofrecidos por parte de las entidades distritales durante los abordajes, evidenciando una notable receptividad. Desde la estrategia de Migrantes, se apoyó la logística de la celebración del día internacional de los derechos Humanos y el Día Internacional del Migrante, los cuales se desarrollaron en un solo evento el 15 de diciembre, en la plaza de los periodistas en el centro de Bogotá “Celebrando Nuestras Historias. Desde la estrategia VIGIA LGBTI se realizaron acciones de cambio de imaginarios y estereotipos con actividades pedagógicas y lúdicas a toda la ciudadanía en general y personas pertenecientes a los sectores sociales LGBTI. Desde la estrategia de NNA se trabajó bajo los siguientes temas orientadores: prevención de la mendicidad y trabajo infantil, explotación sexual comercial de NNA, trata de personas, delitos informáticos y prevención de lesiones por pólvora en NNA. Las jornadas realizadas, se ejecutaron en zonas priorizadas de la ciudad que son caracterizadas por la temporada navideña.</t>
  </si>
  <si>
    <t>Sistema progressus en línea junto con anexos documento word de acciones implementadas en territorio</t>
  </si>
  <si>
    <t>Durante el periodo se realizaron los ejercicios de planeación y priorización de sectores catastrales,  se han realizado 2 acciones en la estrategia de Jóvenes,  durante el periodo la estrategia de jóvenes de la Dirección de Prevención y Cultura Ciudadana junto con la orientación de la Oficina de Análisis y Estudios Estadísticos- OAIEE-, llevo adelante la fase de alistamiento para la formación de jóvenes, estableciendo un índice de priorización - en adelante IPJ-, mediante el análisis de cinco (5) dimensiones (contexto delictivo, acciones contrarias a la convivencia, delitos contra la vida y contra el patrimonio, delitos sexuales, sustancias psicoactivas), para la identificación de las localidades y UPZs con mayor presencia de jóvenes y con un IPJ por encima del 0,025, las cuales serán intervenidas con el desarrollo de acciones pedagógicas para fortalecer los conocimientos y habilidades de mediación, tolerancia, empatía, autocontrol y manejo de emociones.</t>
  </si>
  <si>
    <t xml:space="preserve">La estrategia de Jóvenes tiene como propósito la prevención de conductas delictivas y/o contrarias a la convivencia por parte de las juventudes del Distrito Capital, promoviendo espacios pedagógicos para la apropiación de habilidades de mediación, tolerancia, empatía y manejo de emociones, así como la promoción de entornos seguros para que los y las jóvenes, puedan convivir, acceder a la justicia y contribuir a la construcción de la cultura de paz. Cabe señalar que las acciones de formación corresponden al componente “jóvenes protagonistas de sus territorios” (de acuerdo con lo establecido en el PISSCJ) el cual consiste en la gestión de oportunidades de vida para dinamizar el papel de los jóvenes como agentes transformadores de sus contextos, bajo un proceso pedagógico, abierto, flexible, situado en el contexto territorial y participativo, se busca fortalecer conocimientos y habilidades de mediación, tolerancia, empatía, autocontrol y manejo de emociones para la prevención de conductas delictivas y contrarias a la convivencia. Como resultado de este ejercicio se formaron 587 jóvenes en el segundo trimestre en las localidades de Usme, Bosa, Kennedy, Engativa, Suba, Rafael Uribe, Ciudad Bolívar, San Cristobal. </t>
  </si>
  <si>
    <t>En el trimestre se logró la formación de 691 jóvenes con acciones de formación para el fortalecimiento de habilidades asociadas al manejo efectivo de emociones, estas acciones se ejecutaron en las localidades priorizadas: suba, Engativá, Kennedy, Bosa, Usme, Ciudad Bolívar, San Cristóbal, Rafael Uribe Uribe.</t>
  </si>
  <si>
    <t>Se observa que la dependecia realizó seguimiento a la formación de  jóvenes en habilidades de mediación, tolerancia, empatía, autocontrol y manejo de emociones para prevenir la vinculación de jóvenes al delito, violencia y consumo de sustanciascargue.  Lo anterior, se oberva en el reporte de progressus, cantidad realizada y soporte.</t>
  </si>
  <si>
    <t xml:space="preserve">En el cuarto trimestre desde la estrategia se formó a 329 jóvenes, logrando llegar a 70 jóvenes víctimas del conflicto armado frente al manejo de emociones, tolerancia, empatía, mediación para la prevención de conductas delictivas y contrarias a la convivencia. De otro lado, se realizó por segunda vez en Bogotá el Festival de la con-VIVENCIA JUVENIL, con el fin de visibilizar expresiones artísticas de los y las jóvenes en materia de seguridad y convivencia, en favor de la construcción de experiencias culturales de paz. Esta segunda versión del festival se ejecutó el 2 de diciembre desde las 11:00 am hasta las 7:30 pm en la plaza fundacional de Bosa. En total en lo corrido del año se capacito a 1568 jóvenes. </t>
  </si>
  <si>
    <t xml:space="preserve">Durante el periodo se realizaron los ejercicios para la revisión y actualización de los grupos de ciudadanos activos a trabajar o fortalecer durante 2023. Producto de este trabajo se detalla la siguiente información: Grupos de ciudadanos existentes corte 31 de marzo de 2023: 783 Redes de Cuidado. Corte 1 de febrero de 2023 y Número de grupos de ciudadanos fortalecidos de enero a marzo: 80 grupos con información a corte de 31 marzo de 2023. En el marco de la estrategia de Fortalecimiento a Grupos Ciudadanos del mes de enero a marzo, las acciones han estado en caminadas a la entrega, visita, capacitación y consolidación de Soluciones Tecnológicas por cada una de las Redes de Cuidado y Frentes de Seguridad Local, de acuerdo con la priorización realizada en las zonas de alta complejidad de la ciudad en seguridad y convivencia. Además, se han desarrollado acciones de fortalecimiento de grupos ciudadanos con capacitaciones, socialización de información relevante, visita de la Alcaldesa Mayor por localidad para el reconocimiento del trabajo comunitario y la expresión de otras necesidades. </t>
  </si>
  <si>
    <t>se cuenta con 801 redes locales y 9 distritales. De las redes locales, a la fecha se han fortalecido 351 con acciones de prevención de delitos, comportamientos contrarios a la convivencia y violencias, además de actividades de control para la mitigación de problemáticas latentes en la comunidad, que implican acciones de reacción. Las actividades destacadas con estas redes estuvieron encaminadas en acompañar técnicamente la mesa de seguimiento para la modificación del decreto 119 y lograr que la ampliación al horario de rumba continuara hasta las 5:00 am de los establecimientos que están dentro de una red distrital ciudadana, esto se logró con el decreto 285 de 2023 del 30 de junio de 2023, de igual manera se brindó acompañamiento permanente a los gremios para cargar establecimientos al micrositio.
Dentro del plan de fortalecimiento a grupos ciudadanos comprometidos con la seguridad y convivencia, se fortalecieron con elementos tecnológicos 92 grupos ciudadanos conformados por redes y frentes de seguridad local, el servicio tecnológico fue instalado en el mes de febrero de 2022 y desde la fecha, se han realizado acompañamientos presenciales con seguimiento técnico y orientación de uso por parte de la comunidad, para el uso eficiente del mismo.
Dentro La línea de acción (ii) Acompañamiento a Frentes de Seguridad Local se han realizado 140 acompañamientos a actividades encaminadas al fortalecimiento y acompañamiento a creación de FSL en las 19 localidades del Distrito Capital. Para la acción (iv) Revisión Técnica para la Conexión al C4 se han realizado 53 conexiones de circuitos cerrados de televisión al sistema de videovigilancia perteneciente al Centro Automático de Despacho en articulación con el C4.</t>
  </si>
  <si>
    <t>En el trimestre se desarrolló la Ruta de Participación para la Transformación y construcción de entornos seguros y en convivencia a través de la creación y fortalecimiento de Redes de Cuidado. Se trabajo en la construcción de la confianza en torno a la participación ciudadana y el autocuidado. Llegando a impactar positivamente 235 grupos de ciudadanos los cuales transitaron por toda la ruta de fortalecimiento.</t>
  </si>
  <si>
    <t>Se observó que la Dirección  realizó el seguimiento  al fortalecimiento de grupos ciudadanos. Como evidencia se observó la información del sistema progressus, y soportes</t>
  </si>
  <si>
    <t xml:space="preserve">En el cuarto trimestre la estrategia logró el fortalecimiento de 223 grupos de ciudadanos, logrando así el plan de acción en términos del número de redes, versus su fortalecimiento. De otro lado, se acompañó a las celebraciones de navidad a las comunidades para mitigar factores de riesgo y prevenir situaciones que afectaran la seguridad y la convivencia. Por otra parte de enero a diciembre se cuentan con 837 Grupos de ciudadanos, se ayudó a fortalecer 262 Frentes de Seguridad Local a 31 de diciembre y se logró el fortalecimiento de 834 grupos de ciudadanos a 31 de diciembre. </t>
  </si>
  <si>
    <t>Durante el periodo se realizaron los ejercicios de planeación y priorización de sectores catastrales, producto de esta segmentaciión de territorios, se han realizado 41 acciones en la estrategia de PVBG desde la Dirección de Prevención y Cultura Ciudadana, y en el marco de la Estrategia de Prevención de Violencias de Género, se realizaron acciones enfocadas en la prevención de la violencia basada en género, actitudes y comportamientos machistas, logrando desarrollar acciones en las diferentes localidades de la ciudad, principalmente enfocadas en la Conmemoración del Día Internacional por los Derechos de las Mujeres – 8M, a través de jornadas de sensibilización, talleres, además de la difusión de material POP sobre rutas y líneas de atención a mujeres víctimas de violencia y en riesgo de feminicidio, a fin de reconocer, y aportar al goce de los derechos de las mujeres que habitan en el Distrito Capital, en los ámbitos público y privado. Adicionalmente, se realizó un proceso de cualificación al equipo de cultura ciudadana y de género en prevención de violencias. También, se llevaron a cabo dos talleres, uno a 30 mujeres de la Patrulla Púrpura, y otro taller a trabajadores y trabajadores de entidad privada sobre violencias de género. Por su parte, se desarrollaron tres jornadas de sensibilización a través de la actividad lúdica “lienzo en blanco” en las localidades de Suba, Mártires, Kennedy y Candelaria, la cual tiene como objetivo visibilizar las violencias de las que son víctimas las mujeres, dejando una marca de pintura sobre el lienzo.</t>
  </si>
  <si>
    <t xml:space="preserve">Durante el segundo trimestre del 2023, se realizaron 431 acciones de sensibilización y procesos formativos a través de actividades lúdico prácticas para la prevención de violencias de género tales como lienzo en blanco, igualmente se realizó el fortalecimiento de redes de cuidado de mujeres con procesos formativos donde se socializaron conceptos, tipos de violencia, consecuencias, ruta de atención y ejercicios prácticos para la identificación de violencias a través de estudios de caso y juego de roles. Por otra parte, se llevaron a cabo actividades sobre nuevas masculinidades para romper con estereotipos e imaginarios machistas que generan y reproducen violencia especialmente hacia las mujeres, este ejercicio se realizó a través de actividad lúdicas con “Escena Viva”. Finalmente, es importante resaltar, que en el marco de la celebración del mes de la madre se llevó a cabo la estrategia “Que el amor no te mate” donde se realizaron ejercicios de cartaton en diferentes puntos de la ciudad y al finalizar el mes se realizó foro para evidenciar y resaltar la razón por la que se convierte en el mes más violento del año, además de realizar jornadas de sensibilización durante los fines de semana para invitar a la población a celebrar estas fiestas sin violencia. </t>
  </si>
  <si>
    <t xml:space="preserve">En el cuarto trimestre se realizaron 296 acciones, se lograron realizar acciones enfocadas en la prevención de la violencia basada en género, delito de trata de personas, actitudes y comportamientos machistas, logrando desarrollar acciones en las diferentes localidades de la ciudad, tales como sensibilización en prevención de violencias en candelaria, Bosa, Santa Fe, Mártires, y Ciudad Bolívar, a través de la realización de actividad lúdica “Escena Viva” donde se recreó una situación de feminicidio, acompañada con frases que llevan a la ciudadanía a la reflexión y entrega de violentometro, además de la prevención de la trata de personas en localidades como Ciudad Bolívar, Fontibón, Bosa y Santa fe y en lugares de posible captación donde se socializó modalidades, consejos para no ser víctima, rutas y líneas de atención, además de taller en Hogar de paso para ciudadanos habitantes de calle, realización de escena viva donde se recreó una de las modalidades de trata y se hizo entrega de material POP, adicionalmente, como resultado de la exposición itinerante Mujeres en Colores en el marco de 25N (Día Internacional de Eliminación de violencias contra las Mujeres) y 4D (Día contra el Feminicidio) llevada a cabo durante noviembre, se realizó velatón en la localidad de Ciudad Bolívar, acompañada de la exposición con todos los mensajes que se recogieron durante el mes, además, se participó en jornadas de sensibilización en Nuevas Masculinidades a través de actividades lúdicas como “Escena Viva” donde se personificó dos tipos de hombres y se invitó a la población a dejar su mensaje para deconstruir imaginarios y estereotipos machistas y así visibilizar todas las formas de las que son víctimas principalmente las mujeres. De otro lado, es importante indicar que la estrategia no logró el 30% planeado debido a que en su plan de acción se encontraba la realización de unas mesas de trabajo de cierre de año y comités que no fueron posibles realizar, por lo cual se planea realizar estas mesas en el primer trimestre del 2024 para cerrar procesos e iniciar nuevos trabajos conjuntos. </t>
  </si>
  <si>
    <t>Se observó que la Dirección  realizó la estrategia de Prevención de Violencias Basadas en Género. Como evidencia se observó la información del sistema progressus y soportes</t>
  </si>
  <si>
    <t>En el cuarto trimestre se realizaron 296 acciones, se lograron realizar acciones enfocadas en la prevención de la violencia basada en género, delito de trata de personas, actitudes y comportamientos machistas, logrando desarrollar acciones en las diferentes localidades de la ciudad, tales como sensibilización en prevención de violencias en candelaria, Bosa, Santa Fe, Mártires, y Ciudad Bolívar, a través de la realización de actividad lúdica “Escena Viva” donde se  recreó una situación de feminicidio, acompañada con frases que llevan a la ciudadanía a la reflexión y entrega de violentometro, además de la prevención de la trata de personas en  localidades como Ciudad Bolívar, Fontibón, Bosa y Santa fe y en lugares de posible captación donde se socializó modalidades, consejos para no ser víctima, rutas y líneas de atención, además de taller en Hogar de paso para ciudadanos habitantes de calle, realización de escena viva donde se recreó una de las modalidades de trata y se hizo entrega de material POP, adicionalmente, como resultado de la exposición itinerante Mujeres en Colores en el marco de 25N (Día Internacional de Eliminación de violencias contra las Mujeres) y 4D (Día contra el Feminicidio) llevada a cabo durante noviembre, se realizó velatón en la localidad de Ciudad Bolívar, acompañada de la exposición con todos los mensajes que se recogieron durante el mes, además, se participó en jornadas de sensibilización en Nuevas Masculinidades a través de actividades lúdicas como “Escena Viva” donde se personificó dos tipos de hombres y se invitó a la población a dejar su mensaje para deconstruir imaginarios y estereotipos machistas y así visibilizar todas las formas de las que son víctimas principalmente las mujeres.</t>
  </si>
  <si>
    <t>En el marco de la Estrategia Intersectorial se pretende la articulación de acciones interinstitucionales e intersectoriales que permitan la identificación de factores de riesgo para focalizar y realizar intervenciones de carácter administrativo y policivo, así como contribuir a que las autoridades nacionales realicen intervenciones en clave de persecución penal para afectar el funcionamiento de economías ilegales y criminales, afectando el accionar de actores criminales en el territorio.
Para ello se adelantan coordinaciones interinstitucionales que permitan fortalecer la persecución penal con Policía Nacional y la Fiscalía General de la Nación y demás entidades del orden nacional a fin de Limitar el accionar de actores criminales, asi mismo se adelantan articuladamente acciones administrativas y de carácter policivo con autoridades de policía y administrativas que impacten el funcionamiento de los mercados criminales e ilegales en la ciudad y se diseñan e implementan planes y estrategias de intervención para el control del delito, focalizados en fenómenos criminales y territorios de alta complejidad 
Por lo anterior durante el trimestre se avanza en el segumiento a las acciones realizadas en el marco de la estrategia correspondiente a la vigencia 2021 y 2022 especificamente a lo relacionado con:
* Espacios de coordinación interinstitucionales frente a fenómenos criminales.
*Intervenciones intersectoriales e interinstitucionales de carácter administrativo y policivo así como las que contribuyen a la persecución penal.
*Implementación de planes específicos respecto a territorios, fenómenos o actores sociales</t>
  </si>
  <si>
    <t>Progressus /Informe</t>
  </si>
  <si>
    <t>En el marco de la Estrategia Intersectorial se pretende la articulación de acciones interinstitucionales e intersectoriales que permitan la identificación de factores de riesgo para focalizar y realizar intervenciones de carácter administrativo y policivo, así como contribuir a que las autoridades nacionales realicen intervenciones en clave de persecución penal para afectar el funcionamiento de economías ilegales y criminales, afectando el accionar de actores criminales en el territorio.
A continuación, se describen a detalle las acciones realizadas por cada línea para el periodo abril-junio 2023:
• Acción contra la trata de personas: 123 acciones realizadas
Desde la línea de acción contra la trata de personas se participó activamente en la Mesa de Asistencia y Protección a las Víctimas de Trata, la Mesa Técnica de Investigación y Judicialización y se avanzó en la realización de impulsos a noticias criminales y/o intercambio de información en el tema con policía judicial.
• Interrupción de mercados criminales: 195 acciones realizadas
Desde la estrategia de interrupción a mercados criminales se desarrollaron diferentes actividades de alto impacto enfocadas en contener todas aquellas conductas que afectan la seguridad, convivencia y patrimonio de los ciudadanos. Se realizaron acciones de control a establecimientos que podrían dinamizar mercados criminales; en tal virtud, se acompañaron operativos para la contención de la venta de licor adulterado y contrabando, paga diarios, bodegas de reciclaje, expendio de bebidas alcohólicas y casas de lenocinio.
Respecto a la línea de delitos cibernéticos, se estableció la primera mesa de trabajo de expertos contra el ciberdelito-cibercrimen con la asistencia de distintas entidades del orden distrital y nacional, y se realizaron acciones de sensibilización y prevención frente a los distintos tipos de delitos informáticos en colegios y centros comerciales.         
Se realizaron controles al mercado criminal en vía pública de dispositivos móviles y el desarrollo de Planes Cazador con el objetivo de impactar al mercado de automotores hurtados en sus variadas modalidades. 
• Control a delitos contra el ambiente y las ocupaciones ilegales: 68 acciones realizadas
Desde ésta línea se coordinaron y acompañaron actividades del dispositivo en senderos ecológicos, para prevenir y mitigar delitos contra el medio ambiente y garantizar la seguridad de la ciudadanía usuaria en los distintos senderos. Además, se llevaron a cabo impulsos procesales de apoyo técnico e intercambio de información a policía judicial, para promover investigaciones sobre el delito de urbanización ilegal y delitos ambientales en las localidades de la ciudad. Igualmente, se llevan a cabo acciones para el control de delitos en zonas de especial protección ambiental, afectadas por la minería ilegal y actividades operativas enmarcadas en acciones administrativas o judiciales contra las ocupaciones ilegales en la ciudad.
• Demanda de persecución penal: 32
Desde esta línea se gestionaron demandas de persecución penal, las cuales incluyen el intercambio de información y apoyos a entidades de seguridad y justicia, así como la recepción/recolección de información por distintos canales. Adicionalmente a partir de la información anterior, se realizaron reportes de seguridad ciudadana referentes diversas actividades delictivas identificadas en la ciudad.
Además de lo anterior, se impulsaron espacios de articulación con policía judicial de la Policía Nacional especialidades de SIJIN-MEBOG grupo automotores, hurto a celulares, bicicletas y hurto a personas, con el objetivo de fortalecer la relación de intercambio de información entre la SDSCJ y estas entidades de seguridad y justicia. Se busca con estos espacios reforzar los procesos de investigación de casos que están en curso/activos como también apertura de noticias criminales que desencadenen en el desmantelamiento de estructuras criminales. Adicionalmente, se desarrollaron e impulsaron espacios de recepción/recolección de información, obteniendo como resultado información relevante de las distintas problemáticas de seguridad ciudadana y convivencia que se presentan en las distintas localidades de Bogotá
Las anteriores acciones mencionadas y lideradas por la Secretaría de Seguridad, Convivencia y Justicia en su conjunto, derivaron en la desarticulación en el segundo semestre del año 2023 de alrededor de 10 estructuras criminales, apoyadas desde la Dirección de Seguridad por medio de Reportes de Seguridad Ciudadana y espacios de articulación con las distintas entidades de seguridad y justicia.  
Adicionalmente, en el marco de los distintos Comandos especializados liderados por la Alcaldía Mayor, durante el periodo se realizaron distintas macro intervenciones, con el objetivo de contrarrestar las rentas criminales y contener el homicidio en las localidades priorizadas de Bogotá. Las intervenciones se realizaron en las localidades de Bosa (barrios Piamonte y Bosa Centro), Los Mártires (barrio Voto Nacional), Rafael Uribe Uribe (Olaya Herrera), Santa Fe (San Bernardo) y Suba (Lisboa). Con estas intervenciones, se busca afectar mercados criminales que atentan contra la vida, patrimonio y seguridad de las personas.</t>
  </si>
  <si>
    <t>Durante el trimestre se realizaron 03 seguimientos (1 por cada mes) a la implementación de la estrategia en el marco del seguimiento general a las metas de la dependencia.
En el marco de la Estrategia Intersectorial se pretende la articulación de acciones interinstitucionales e intersectoriales que permitan la identificación de factores de riesgo para focalizar y realizar intervenciones de carácter administrativo y policivo, así como contribuir a que las autoridades nacionales realicen intervenciones en clave de persecución penal para afectar el funcionamiento de economías ilegales y criminales, afectando el accionar de actores criminales en el territorio. 
A continuación, se describen a detalle las acciones realizadas por cada línea para el periodo julio-septiembre 2023:
Acción contra la trata de personas: 9 acciones realizadas.
Desde la línea de acción contra la trata de personas se participó activamente en la Mesa de Asistencia y Protección a las Víctimas de Trata, la Mesa Técnica de Investigación y Judicialización y se avanzó en la realización de impulsos a noticias criminales y/o intercambio de información en el tema con policía judicial. 
Interrupción de mercados criminales: 132 acciones realizadas.
Desde la estrategia de interrupción a mercados criminales se desarrollaron diferentes actividades de alto impacto enfocadas en contener todas aquellas conductas que afectan la seguridad, convivencia y patrimonio de los ciudadanos. Se realizaron acciones de control a establecimientos que podrían dinamizar mercados criminales; en tal virtud, se acompañaron operativos para la contención de la venta de licor adulterado y contrabando, paga diarios, bodegas de reciclaje, expendio de bebidas alcohólicas y casas de lenocinio. 
Respecto a la línea de delitos cibernéticos: 2. 
Se estableció la primera mesa de trabajo de expertos contra el ciberdelito-cibercrimen con la asistencia de distintas entidades del orden distrital y nacional, y se realizaron acciones de sensibilización y prevención frente a los distintos tipos de delitos informáticos en colegios y centros comerciales.          
Se realizaron controles al mercado criminal en vía pública de dispositivos móviles con 4 acciones y el desarrollo de 8 Planes Cazador con el objetivo de impactar al mercado de automotores hurtados en sus variadas modalidades.  
 Control a delitos contra el ambiente y las ocupaciones ilegales: 57 acciones realizadas
Respecto a la estrategia de ocupaciones ilegales se coordinaron y acompañaron actividades del dispositivo en senderos ecológicos, para prevenir y mitigar delitos contra el medio ambiente y garantizar la seguridad de la ciudadanía usuaria en los distintos senderos. Además, se llevaron a cabo impulsos procesales de apoyo técnico e intercambio de información a policía judicial, para promover investigaciones sobre el delito de urbanización ilegal y delitos ambientales en las localidades de la ciudad. Igualmente, se llevan a cabo acciones para el control de delitos en zonas de especial protección ambiental, afectadas por la minería ilegal y actividades operativas enmarcadas en acciones administrativas o judiciales contra las ocupaciones ilegales en la ciudad.
Demanda de persecución penal: 9.
Desde esta línea se gestionaron demandas de persecución penal, las cuales incluyen el intercambio de información y apoyos a entidades de seguridad y justicia, así como la recepción/recolección de información por distintos canales. Adicionalmente a partir de la información anterior, se realizaron reportes de seguridad ciudadana referentes diversas actividades delictivas identificadas en la ciudad.
Además de lo anterior, se impulsaron espacios de articulación con policía judicial de la Policía Nacional especialidades de SIJIN-MEBOG grupo automotores, hurto a celulares, bicicletas y hurto a personas, con el objetivo de fortalecer la relación de intercambio de información entre la SDSCJ y estas entidades de seguridad y justicia. Se busca con estos espacios reforzar los procesos de investigación de casos que están en curso/activos como también apertura de noticias criminales que desencadenen en el desmantelamiento de estructuras criminales. Adicionalmente, se desarrollaron e impulsaron espacios de recepción/recolección de información, obteniendo como resultado información relevante de las distintas problemáticas de seguridad ciudadana y convivencia que se presentan en las distintas localidades de Bogotá</t>
  </si>
  <si>
    <t>No reportó ninguna dificultad en cumplimiento de esta meta.</t>
  </si>
  <si>
    <t>Se realizó verificación al cargue en evidencias constatando que las actas cargadas corresponden al trimestre evaluado. Adicional, se hizo más explícito que las actas de seguimiento son de periodicidad mensual.</t>
  </si>
  <si>
    <t>Progressus / Informe
Actas de seguimiento mensual (julio, agosto y septiembre)</t>
  </si>
  <si>
    <t>Durante el trimestre se realizaron 03 seguimientos (1 por cada mes) a la implementación de la estrategia en el marco del seguimiento general a las metas de la dependencia.
La Estrategia Intersectorial pretende la articulación de acciones interinstitucionales e intersectoriales que permitan la identificación de factores de riesgo para focalizar y realizar intervenciones de carácter administrativo y policivo, así como contribuir a que las autoridades nacionales realicen intervenciones en clave de persecución penal para afectar el funcionamiento de economías ilegales y criminales, afectando el accionar de actores criminales en el territorio. 
A continuación, se describen a detalle las acciones realizadas por cada línea para el periodo octubre-diciembre 2023:
Acción contra la trata de personas: 13 acciones realizadas.
Desde la línea de acción contra la trata de personas se participó activamente en la Mesa de Asistencia y Protección a las Víctimas de Trata, la Mesa Técnica de Investigación y Judicialización y Comité Distrital de lucha contra la trata de personas. Además, se avanzó en la realización de impulsos a noticias criminales y/o intercambio de información en el tema con policía judicial. 
Interrupción de mercados criminales: 132 acciones realizadas.
Desde la estrategia de interrupción a mercados criminales se desarrollaron diferentes actividades de alto impacto enfocadas en contener todas aquellas conductas que afectan la seguridad, convivencia y patrimonio de los ciudadanos. Se realizaron acciones de control a establecimientos que podrían dinamizar mercados criminales; en tal virtud, se acompañaron operativos para la contención de la venta de licor adulterado y contrabando, paga diarios, bodegas de reciclaje, expendio de bebidas alcohólicas y casas de lenocinio. 
Respecto a la línea de delitos cibernéticos: 12. 
Se continuo con las mesas de trabajo de expertos contra el ciberdelito-cibercrimen con la asistencia de distintas entidades del orden distrital y nacional, y se realizaron acciones de sensibilización y prevención frente a los distintos tipos de delitos informáticos en colegios y centros comerciales.          
Se realizaron controles al mercado criminal en vía pública de dispositivos móviles con 4 acciones y el desarrollo de 8 Planes Cazador con el objetivo de impactar al mercado de automotores hurtados en sus variadas modalidades.  
Control a delitos contra el ambiente y las ocupaciones ilegales: 63 acciones realizadas
Respecto a la estrategia de ocupaciones ilegales se coordinaron y acompañaron actividades del dispositivo en senderos ecológicos, para prevenir y mitigar delitos contra el medio ambiente y garantizar la seguridad de la ciudadanía usuaria en los distintos senderos. Además, se llevaron a cabo impulsos procesales de apoyo técnico e intercambio de información a policía judicial, para promover investigaciones sobre el delito de urbanización ilegal y delitos ambientales en las localidades de la ciudad. Igualmente, se llevan a cabo acciones para el control de delitos en zonas de especial protección ambiental, afectadas por la minería ilegal y actividades operativas enmarcadas en acciones administrativas o judiciales contra las ocupaciones ilegales en la ciudad.
Demanda de persecución penal: 9 Reportes de seguridad y 60 intercambios de información con entidades de seguridad y recepción información
Desde esta línea se gestionaron demandas de persecución penal, las cuales incluyen el intercambio de información y apoyos a entidades de seguridad y justicia, así como la recepción/recolección de información por distintos canales. Adicionalmente a partir de la información anterior, se realizaron reportes de seguridad ciudadana referentes diversas actividades delictivas identificadas en la ciudad.
Además de lo anterior, se impulsaron espacios de articulación con policía judicial de la Policía Nacional especialidades de SIJIN-MEBOG grupo automotores, hurto a celulares, bicicletas y hurto a personas, con el objetivo de fortalecer la relación de intercambio de información entre la SDSCJ y estas entidades de seguridad y justicia. Se busca con estos espacios reforzar los procesos de investigación de casos que están en curso/activos como también apertura de noticias criminales que desencadenen en el desmantelamiento de estructuras criminales. Adicionalmente, se desarrollaron e impulsaron espacios de recepción/recolección de información, obteniendo como resultado información relevante de las distintas problemáticas de seguridad ciudadana y convivencia que se presentan en las distintas localidades de Bogotá</t>
  </si>
  <si>
    <t>No se presentaron</t>
  </si>
  <si>
    <t>Reporte de seguimiento registros Progressus
Actas de seguimiento mensual (octubre, noviembre y diciembre)</t>
  </si>
  <si>
    <t>Para la formulación de los planes de intervención de la vigencia 2023 se definió una hoja de ruta a partir del índice de priorización y sumado a ello, la experiencia generada desde la implementación del ejercicio en el año 2022. 
Así las cosas, en el marco de los Planes de Acción Territorial durante los meses de enero, febrero y marzo de 2023 se realizaron 2426 actividades en línea de control del delito para afectar la dinámica delictiva de acuerdo a las estrategias de intervención de la Secretaría Distrital de Seguridad Convivencia y Justicia.
A continuación, se relaciona el número de actividades por estrategia en el periodo de referencia:
Control para la Contención y Reducción de Homicidios, 545
Control para mitigación de delitos contra el patrimonio, 1436
Espacios de articulación local contra el delito, 21
Interrupción de mercados criminales, 423
Acción contra la trata de personas, 1</t>
  </si>
  <si>
    <t xml:space="preserve">En el maco de la ejecución de los planes de acción territorial en las 20 localidades de Bogotá, las variables que arroja el indice de priorizacion y las UPZ priorizadas en el Consejo Distrital de Seguridad, para el periodo abril a junio se realizaron 4,646 acciones desde  las distintas estrategias de la linea del control del delito. Este avance en acciones territoriales ha buscado mitigar e intervenir la dinámica delictiva a partir de una priorización estratégica de las intervenciones de acuerdo con el comportamiento de las variables de seguridad y convivencia para lograr con ello zonas más seguras para la ciudadanía. 
A continuación, se relaciona el número de actividades por estrategia para en el periodo de referencia desde la línea específica de control del delito:
Control para la Contención y Reducción de Homicidios, 1087
Control para mitigación de delitos contra el patrimonio, 2435 
Interrupción de mercados criminales, 1069
Acción contra la trata de personas, 55
Las intervenciones realizadas en los entornos vulnerables durante el periodo de reporte contribuyen a la calidad de vida de los bogotanos por cuanto favorecen las garantías para el ejercicio de los derechos, libertades y deberes ciudadanos mediante la presencia y acción institucional en los territorios. Es por ello que durante el periodo se continuó avanzando en la focalización de acciones gracias a la gestión interinstitucional territorial realizada. </t>
  </si>
  <si>
    <t xml:space="preserve">En el marco de la ejecución de los planes de acción en clave de control del delito en las 20 localidades y de las variables de priorización; para el periodo julio a septiembre se realizaron 4186 acciones desde las distintas estrategias de la línea del control del delito. Con la participación del equipo territorial de la SDSCJ en articulación con la Policía Metropolitana de Bogotá ha buscado mitigar e intervenir la dinámica delictiva a partir de una priorización estratégica de las intervenciones de acuerdo con el comportamiento de las variables de seguridad y convivencia para lograr con ello zonas más seguras para la ciudadanía.  
A continuación, se relaciona el número de actividades por estrategia para en el periodo de referencia desde la línea específica de control del delito: 
•	Control para la Contención y Reducción de Homicidios, 1055
•	Control para mitigación de delitos contra el patrimonio, 2002
•	Interrupción de mercados criminales, 984
•	Acción contra la trata de personas, 53
•	Espacios de articulación local contra el delito, 92
Las intervenciones realizadas en los entornos vulnerables durante el periodo de reporte contribuyen a la calidad de vida de los bogotanos por cuanto favorecen las garantías para el ejercicio de los derechos, libertades y deberes ciudadanos mediante la presencia y acción institucional en los territorios. Es por ello que durante el periodo se continuó avanzando en la focalización de acciones gracias a la gestión interinstitucional territorial. </t>
  </si>
  <si>
    <t xml:space="preserve">En el marco de la ejecución de los planes de acción territorial en clave de control del delito en las 20 localidades y de las variables de priorización; para el periodo octubre a diciembre se realizaron 3842 acciones desde las distintas estrategias de la línea del control del delito. Con la participación del equipo territorial de la SDSCJ en articulación con la Policía Metropolitana de Bogotá y otras entidades, ha buscado mitigar e intervenir la dinámica delictiva a partir de una priorización estratégica de las intervenciones de acuerdo con el comportamiento de las variables de seguridad y convivencia para lograr con ello zonas más seguras para la ciudadanía. 
A continuación, se relaciona el número de actividades por estrategia para en el periodo de referencia desde la línea específica de control del delito: 
• Control para la contención y reducción de homicidios y lesiones, 1029
• Control para mitigación de delitos contra el patrimonio, 1724
• Interrupción de mercados criminales, 934
• Acción contra la trata de personas, 53
• Espacios de articulación local contra el delito, 102
Las intervenciones realizadas en los entornos vulnerables durante el periodo de reporte contribuyen a la calidad de vida de los bogotanos por cuanto favorecen las garantías para el ejercicio de los derechos, libertades y deberes ciudadanos mediante la presencia y acción institucional en los territorios. Es por ello por lo que durante el periodo se continuó avanzando en la focalización de acciones gracias a la gestión interinstitucional territorial. 
</t>
  </si>
  <si>
    <t>Reporte de registros actividades territoriales Progressus</t>
  </si>
  <si>
    <t>Durante el primer trimestre del 2023 se  elaboro 1 reportes de conciliación de información del seguimiento frente al cumplimiento de metas entre las Subsecretarías de Acceso a la Justicia e Inversiones.</t>
  </si>
  <si>
    <t xml:space="preserve">
Acta de reunión mes de marzo</t>
  </si>
  <si>
    <t>Durante el segundo trimestre del 2023 se  elaboro 1 reportes de conciliación de información del seguimiento frente al cumplimiento de metas entre las Subsecretarías de Acceso a la Justicia e Inversiones.</t>
  </si>
  <si>
    <t>Acta de reunión mes de junio</t>
  </si>
  <si>
    <t>Durante el tercer trimestre del 2023 se  elaboro 1 reportes de conciliación de información del seguimiento frente al cumplimiento de metas entre las Subsecretarías de Acceso a la Justicia e Inversiones.</t>
  </si>
  <si>
    <t>Acta de reunión mes de agosto</t>
  </si>
  <si>
    <t xml:space="preserve">Se observa que la Subsecretaria realizó el  reporte con la información del seguimiento de las metas con la subsecretaria de Acceso a la Justicia e Inversiones, de acuerdo con el acta de la reunión cargada </t>
  </si>
  <si>
    <t>Durante el cuarto trimestre del 2023 se  elaboro 1 reportes de conciliación de información del seguimiento frente al cumplimiento de metas entre las Subsecretarías de Acceso a la Justicia e Inversiones.</t>
  </si>
  <si>
    <t>Acta de reunión mes de diciembre</t>
  </si>
  <si>
    <t>Durante el primera trimestre del 2023 se Realizaron  3 mesas de trabajo técnicas con los organismos de seguridad y C4 para el seguimiento a la planeación, ejecución y necesidades de adquisición de bienes y servicios requeridos para el fortalecimiento de sus capacidades operativas enfocadas en seguridad y justicia del Distrito</t>
  </si>
  <si>
    <t xml:space="preserve">
2 Acta de reunión MEBOG
1 Acta de reunion C4</t>
  </si>
  <si>
    <t>Durante el segundo trimestre del 2023 se Realizó 1 mesas de trabajo técnicas con los organismos de seguridad (MEBOG) para el seguimiento a la planeación, ejecución y necesidades de adquisición de bienes y servicios requeridos para el fortalecimiento de sus capacidades operativas enfocadas en seguridad y justicia del Distrito</t>
  </si>
  <si>
    <t>1 Acta de reunión MEBOG</t>
  </si>
  <si>
    <t>Durante el tercer trimestre del 2023 se Realizó 1 mesas de trabajo técnicas con los organismos de seguridad (Brigada XIII) para el seguimiento a la planeación, ejecución y necesidades de adquisición de bienes y servicios requeridos para el fortalecimiento de sus capacidades operativas enfocadas en seguridad y justicia del Distrito</t>
  </si>
  <si>
    <t>1 Acta de reunión Brigada XIII</t>
  </si>
  <si>
    <t xml:space="preserve">Se observa en el acta de reunión que la Subsecretaria realizó la mesa de trabajo de seguimiento a la  ejecución  a las necesidades de adquisición de los  bienes y servicios requeridos por la Brigada XIII, </t>
  </si>
  <si>
    <t>Durante el cuarto trimestre del 2023 se Realizaron 2 mesas de trabajo técnicas con los organismos de seguridad (Brigada XIII) para el seguimiento a la planeación, ejecución y necesidades de adquisición de bienes y servicios requeridos para el fortalecimiento de sus capacidades operativas enfocadas en seguridad y justicia del Distrito</t>
  </si>
  <si>
    <t>2 Acta de reunión Brigada XIII</t>
  </si>
  <si>
    <t>Durante el primera trimestre del 2023 se Requirieron informes trimestrales a los responsables de meta y a las Direcciones, para el seguimiento a la planeación y ejecución de las mismas, de los proyectos que gerencia la Subsecretaría de Inversiones.</t>
  </si>
  <si>
    <t>Informe SPI 7792 marzo consolidado
Informe SPI 7797 marzo Consolidado
Correo de solicitud de la Información a las áreas</t>
  </si>
  <si>
    <t>Durante el segundo trimestre del 2023 se Requirieron informes trimestrales a los responsables de meta y a las Direcciones, para el seguimiento a la planeación y ejecución de las mismas, de los proyectos que gerencia la Subsecretaría de Inversiones.</t>
  </si>
  <si>
    <t>Informe SPI 7792 junio consolidado
Informe SPI 7797 junio Consolidado
Correo de solicitud de la Información a las áreas</t>
  </si>
  <si>
    <t>Durante el tercer trimestre del 2023 se Requirieron informes trimestrales a los responsables de meta y a las Direcciones, para el seguimiento a la planeación y ejecución de las mismas, de los proyectos que gerencia la Subsecretaría de Inversiones.</t>
  </si>
  <si>
    <t>Informe SPI 7792 septiembre consolidado
Informe SPI 7797 septiembre Consolidado
Correo de solicitud de la Información a las áreas</t>
  </si>
  <si>
    <t>Se observa en las evidencias que la Subsecretaría   requirio los informes de seguimiento al cumplimiento de las metas de los proyectos que gerencia la Subsecretaría de Inversiones.</t>
  </si>
  <si>
    <t>Durante el cuarto trimestre del 2023 se Requirieron informes trimestrales a los responsables de meta y a las Direcciones, para el seguimiento a la planeación y ejecución de las mismas, de los proyectos que gerencia la Subsecretaría de Inversiones.</t>
  </si>
  <si>
    <t>Informe SPI 7792 diciembre consolidado
Informe SPI 7797 diciembre Consolidado
Correo de solicitud de la Información a las áreas</t>
  </si>
  <si>
    <t>Durante el primera trimestre del 2023 se realizaron  reuniones de control y seguimiento a la planeación y ejecución de las metas de los proyectos de inversión que gerencia la Subsecretaría de Inversiones con su respectiva acta.</t>
  </si>
  <si>
    <t>1 Acta de reunión mes de enero
1 Acta de reunión mes de febrero
1 Acta de reunión mes de marzo</t>
  </si>
  <si>
    <t>Durante el segundo trimestre del 2023 se realizaron  reuniones de control y seguimiento a la planeación y ejecución de las metas de los proyectos de inversión que gerencia la Subsecretaría de Inversiones con su respectiva acta.</t>
  </si>
  <si>
    <t>1 Acta de reunión mes de abril
1 Acta de reunión mes de mayo
1 Acta de reunión mes de  junio</t>
  </si>
  <si>
    <t>Durante el tercer trimestre del 2023 se realizaron  reuniones de control y seguimiento a la planeación y ejecución de las metas de los proyectos de inversión que gerencia la Subsecretaría de Inversiones con su respectiva acta.</t>
  </si>
  <si>
    <t>1 Acta de reunión mes de julio
1 Acta de reunión mes de agosto
1 Acta de reunión mes de  septiembre</t>
  </si>
  <si>
    <t>Se observó que la Subsecretaría ralizó las  reuniones de control y seguimiento a la ejecución de las metas de los proyectos de inversión que gerencia la Subsecretaría</t>
  </si>
  <si>
    <t>Durante el cuarto trimestre del 2023 se realizaron  reuniones de control y seguimiento a la planeación y ejecución de las metas de los proyectos de inversión que gerencia la Subsecretaría de Inversiones con su respectiva acta.</t>
  </si>
  <si>
    <t>1 Acta de reunión mes de octubre
1 Acta de reunión mes de noviembre
1 Acta de reunión mes de  diciembre</t>
  </si>
  <si>
    <t>A corte de 31 de marzo de 2023, se encuentran asignados 80 contratos vigentes a la Dirección de Bienes para la supervisión, de los cuales durante el trimestre estuvieron disponibles para revisión del expediente 80, de los cuales al finalizar el periodo 10 presentan observaciones para subsanar, por lo que el total de contratos que cumplen con la metodología son 70, lográndose así un 87,5% de cumplimiento.</t>
  </si>
  <si>
    <t>Informe de revisión de expedientes enero a marzo 2023</t>
  </si>
  <si>
    <t>A corte de 30 de junio de 2023, se encuentran asignados 150 contratos vigentes a la Dirección de Bienes para la supervisión, de los cuales durante el trimestre estuvieron disponibles para revisión del expediente 147, de los cuales al finalizar el periodo 10 presentan observaciones para subsanar, por lo que el total de contratos que cumplen con la metodología son 137, lográndose así un 93,19% de cumplimiento.</t>
  </si>
  <si>
    <t>Informe de revisión de expedientes abril a junio 2023</t>
  </si>
  <si>
    <t>A corte de 30 de septiembre de 2023, se encuentran asignados 150 contratos vigentes a la Dirección de Bienes para la supervisión, de los cuales durante el trimestre estuvieron disponibles para revisión del expediente 150, de los cuales al finalizar el periodo 11 presentan observaciones para subsanar, por lo que el total de contratos que cumplen con la metodología son 139, lográndose así un 92,67% de cumplimiento.</t>
  </si>
  <si>
    <t>No se presentaron dificultades en el cumplimiento de las supervision de contratos</t>
  </si>
  <si>
    <t>En la evaluacion del III trimestre no se adelantanron medidas correctivas</t>
  </si>
  <si>
    <t>Informe de revisión de expedientes Junio a Septiembre 2023</t>
  </si>
  <si>
    <t>Se observó que la Dirección de Bienes realizó el seguimiento del cumplimiento de las actividades descritas dentro de la Metodología de Supervisión de los contratos en ejecución asignados a la Dirección de Bienes. . Como evidencia se observó  Informe de revisión de expedientes  y el excel de seguimientos de contratos.</t>
  </si>
  <si>
    <t>A corte de 31 de DICIiembre de 2023, se encuentran asignados 162 contratos vigentes a la Dirección de Bienes para la supervisión, de los cuales durante el trimestre estuvieron disponibles para revisión del expediente 162, de los cuales al finalizar el periodo 21 presentan observaciones para subsanar, por lo que el total de contratos que cumplen con la metodología son 141, lográndose así un 87,04% de cumplimiento.</t>
  </si>
  <si>
    <t>En la evaluacion del IV trimestre no se adelantanron medidas correctivas</t>
  </si>
  <si>
    <t>Informe de revisión de expedientes octubre a diciembre 2023</t>
  </si>
  <si>
    <t>La Dirección de Bienes tiene a su cargo la supervisión de los contratos de 3 obras de construcción y su interventoría así:
1. Nueva sede de la Policía Metropolitana de Bogotá
2. Comando de la Brigada XIII del Ejército
3. Comando de Reclutamiento y Control de Reservas del Ejército Nacional de Colombia – COREC en el Cantón Norte
El diseño, ajuste e implementación de las fichas de seguimiento de obra e interventoría inició en enero de 2023. Para el primer trimestre se cuenta con 35 fichas de seguimiento, de un total de 35 programadas, logrando un cumplimiento del 100% de la meta programada para el trimestre.</t>
  </si>
  <si>
    <t xml:space="preserve">35 fichas de seguimiento de obra e interventoría </t>
  </si>
  <si>
    <t>La Dirección de Bienes tiene a su cargo la supervisión de los contratos de 2 obras de construcción y su interventoría así:
1. Nueva sede de la Policía Metropolitana de Bogotá
2. Comando de la Brigada XIII del Ejército
El diseño, ajuste e implementación de las fichas de seguimiento de obra e interventoría inició en enero de 2023. Para el segundo trimestre se cuenta con 27 fichas de seguimiento, de un total de 27 programadas, logrando un cumplimiento del 100% de la meta programada para el trimestre.</t>
  </si>
  <si>
    <t xml:space="preserve">27 fichas de seguimiento de obra e interventoría </t>
  </si>
  <si>
    <t>La Dirección de Bienes tiene a su cargo la supervisión de los contratos de 2 obras de construcción y su interventoría así:
1. Nueva sede de la Policía Metropolitana de Bogotá, el contrato de obra finalizó el 24 de julio de 2023 lográndose el cumplimiento del objeto contractual y la culminación de la obra. Entretanto, la SDSCJ continúa adelantando la complementación de la información necesaria para lograr liquidar los contratos de obra e interventoría asociados al proyecto.
2. Comando de la Brigada XIII del Ejército
El diseño, ajuste e implementación de las fichas de seguimiento de obra e interventoría inició en enero de 2023. Para el tercer trimestre se cuenta con 15 fichas de seguimiento, de un total de 15 programadas, logrando un cumplimiento del 100% de la meta programada para el trimestre.</t>
  </si>
  <si>
    <t>No se presentaron dificultades en el cumplimiento de elaboracion de las fichas de seguiiento de obra.</t>
  </si>
  <si>
    <t xml:space="preserve">15 fichas de seguimiento de obra e interventoría </t>
  </si>
  <si>
    <t xml:space="preserve">Se observó que la Dirección de Bienes realizó el seguimiento semanal a los contratos de construcción de obras nuevas . Como evidencia se observó  los informes semanales </t>
  </si>
  <si>
    <t>La Dirección de Bienes tiene a su cargo la supervisión de los contratos de 2 obras de construcción y su interventoría así:
1. Nueva sede de la Policía Metropolitana de Bogotá, el contrato de obra finalizó el 24 de julio de 2023 lográndose el cumplimiento del objeto contractual y la culminación de la obra. Entretanto, la SDSCJ continúa adelantando la complementación de la información necesaria para lograr liquidar los contratos de obra e interventoría asociados al proyecto
2. Comando de la Brigada XIII del Ejército
El diseño, ajuste e implementación de las fichas de seguimiento de obra e interventoría inició en enero de 2023. Para el cuarto trimestre se cuenta con 14 fichas de seguimiento, de un total de 14 programadas, logrando un cumplimiento del 100% de la meta programada para el trimestre.</t>
  </si>
  <si>
    <t xml:space="preserve">14 fichas de seguimiento de obra e interventoría </t>
  </si>
  <si>
    <t>Durante el periodo no hay ejecución.</t>
  </si>
  <si>
    <t>Documento con el Plan de mantenimiento integral de para los Bienes Muebles e Inmuebles</t>
  </si>
  <si>
    <t>En  proceso de planeación para iniciar la actividad</t>
  </si>
  <si>
    <t xml:space="preserve">No se reporta avance, se proyectael cumplimiento del 100% de la actividad para el cuarto trimestre </t>
  </si>
  <si>
    <t>Se elabora por el equipo interdisciplinario de la Direccion de Bienes el documento "Manual mantenimiento preventivo bienes muebles y bienes inmuebles" para los bienes muebles e inmuebles de la SDSCJ a cargo de la Direccion de Bienes, esta manual incluye como se va a elaborar los planes o programacion de mantenimiento preventivo, debido a esto no se realizo el plan de mantenimiento integral.</t>
  </si>
  <si>
    <t>Debido a la comlejidad del documento esta pendiente una ultima revision tecnica y juridica para posterio pretesentacion a la OAP para su revision y aprobacion.</t>
  </si>
  <si>
    <t xml:space="preserve">
La Dirección programó la actividad 3. Formular Un (1) Plan de mantenimiento integral de para los Bienes Muebles e Inmuebles, en propiedad y/o a cargo de la SDSCJ  y en la ejecución informa y presenta la evidencia del documento "Manual mantenimiento preventivo bienes muebles y bienes inmuebles" para los bienes muebles e inmuebles de la SDSCJ a cargo de la Direccion de Bienes, No  es concordante conl la actividad programada con la información suministrada en la los logros y la evidencia presentada. </t>
  </si>
  <si>
    <t>Entre enero y marzo de 2023 el consumo de combustible ACPM y gasolina fue de 248.637 galones, el cual comparado con el consumo de 245.039 galones del trimestre anterior (octubre a diciembre 2022), presentó un aumento del 1,47%, lográndose mantener una variación no mayor al 10% en el consumo para el primer trimestre de la vigencia.</t>
  </si>
  <si>
    <t>Archivo en excel con cálculo de variación
Archivos en excel soporte de los consumos</t>
  </si>
  <si>
    <t>Entre abril y mayo de 2023 el consumo de combustible ACPM y gasolina fue de 250.942 galones, el cual comparado con el consumo de 248.637 galones del trimestre anterior (enero a abril 2023), presentó un aumento del 0,93%, lográndose mantener una variación no mayor al 10% en el consumo para el primer trimestre de la vigencia.</t>
  </si>
  <si>
    <t>Entre julio y septiembre de 2023 el consumo de combustible ACPM y gasolina fue de 252,418 galones, el cual comparado con el consumo de  262,212 galones del trimestre anterior (abril a junio 2023), presentó una disminucion del -3,8%, lográndose mantener una variación no mayor al 10% en el consumo para el primer trimestre de la vigencia.</t>
  </si>
  <si>
    <t>No se presentaron dificultades en el cumplimiento de no tener una variación mayor al 10% comparado con el trimestre anterior.</t>
  </si>
  <si>
    <t xml:space="preserve">Se observó que la Dirección de Bienes realizó el seguimiento al consumo de combustible en el que de acuerdo con el calculo realizado no se supero el 10% del consumo, setando en un promedio de -3,81% . Como evidencia se observó  el soporte de consumo. </t>
  </si>
  <si>
    <t>Entre octubre y diciembre de 2023 el consumo de combustible ACPM y gasolina fue de 268,048 galones, el cual comparado con el consumo de  252,226 galones del trimestre anterior (julio a septiembre 2023), presentó una disminucion del 6,27%, lográndose mantener una variación no mayor al 10% en el consumo para el primer trimestre de la vigencia.</t>
  </si>
  <si>
    <t>En 4 visitas realizadas entre enero y marzo de 2023, se logró la verificación de un total de 606 bienes que hacen parte de los comodatos 1934/2018 y 2132/2018, lográndose la meta del periodo del 30% de un total de 2.000 bienes que corresponden a la meta anual.</t>
  </si>
  <si>
    <t>Actas de visita de campo
Formato de seguimiento a bienes muebles e inmuebles</t>
  </si>
  <si>
    <t>En 4 visitas realizadas entre abril y junio de 2023, se logró la verificación de un total de 1306 bienes que hacen parte de los comodatos 837-2020, 836-2020, 791-2019, 2096-2022, 1934-2022, 1445-2020, 1097-2019 Y 1036-2018, lográndose la meta del periodo del 65,3% de un total de 2.000 bienes que corresponden a la meta anual. Lo anterior pues se  conto en la Dirección de Bienes con un mayor numero de profesionales apoyando la gestión en esta meta.</t>
  </si>
  <si>
    <t>En 3 visitas realizadas entre julio y septiembre de 2023, se logró la verificación de un total de 146 bienes que hacen parte de los comodatos 1138-2018, 1934-2022 Y 979-2019, lográndose la revision de 146 bienes para un total de 2.058 bienes acumulados. Lo anterior pues se  conto en la Dirección de Bienes con un mayor numero de profesionales apoyando la gestión en esta meta.
2271</t>
  </si>
  <si>
    <t>No se presentaron dificultades en el cumplimiento de las visitas a los bienes muebles e bienes inmubles en comodato.</t>
  </si>
  <si>
    <t>Se observó que las actas de visitas  y en el formato de seguimiento de bienes e inmuebles presentadas por la Dirección verificó estado de los bienes junto el estado de las placas de inventario de bienes que hacen parte de los contratos de comodatos vigentes</t>
  </si>
  <si>
    <t>En 3 visitas realizadas entre septiembre y diciembre de 2023, se logró la verificación de un total de 26 bienes que hacen parte de los comodatos 1452-2020 y 679-2023, lográndose la revision de 26 bienes para un total de 2.660 bienes acumulados. Lo anterior pues se  conto en la Dirección de Bienes con un mayor numero de profesionales apoyando la gestión en esta meta.</t>
  </si>
  <si>
    <t>Durante el periodo, mensualmente se tuvo la programación de 7 reportes, para lo cual se consolidó la información y se elaboraron los informes de seguimiento de las 7 herramientas de planeación de tipo presupuestal y de gestión a cargo de la Dirección de Bienes, así:
1. Control de Cuentas Contratos Dirección de Bienes
2. Reporte de seguimiento al plan de mejoramiento interno
3. Reporte de Seguimiento a Proyectos de Inversión - SPI
4. Reporte indicadores PMR
5. Territorialización de la inversión proyecto 7792
6. Reporte entrega de bienes y equipos
7. Ejecución de recursos del cupo de endeudamiento proyectos de inversión.
De acuerdo con lo anterior se dio cumplimiento a la meta programada para el periodo.</t>
  </si>
  <si>
    <t>1. Formatos control de cuentas diligenciados de enero a marzo
2. Correos electrónicos confirmando actualización del seguimiento al plan de mejoramiento de enero a marzo
3. Correos electrónicos remitiendo reporte de Informes mensuales</t>
  </si>
  <si>
    <t>1. Formatos control de cuentas diligenciados de abril a junio
2. Correos electrónicos confirmando actualización del seguimiento al plan de mejoramiento de enero a marzo
3. Correos electrónicos remitiendo reporte de Informes mensuales</t>
  </si>
  <si>
    <t>Durante el periodo, mensualmente se tuvo la programación de 7 reportes, para lo cual se consolidó la información y se elaboraron los informes de seguimiento de las 7 herramientas de planeación de tipo presupuestal y de gestión a cargo de la Dirección de Bienes, así:
1. Control de Cuentas Contratos Dirección de Bienes
2. Reporte de Seguimiento a Proyectos de Inversión - SPI
3. Reporte indicadores PMR
4. Territorialización de la inversión proyecto 7792
5. Reporte entrega de bienes y equipos
6. Ejecución de recursos del cupo de endeudamiento proyectos de inversión.
7. Reunion de seguimiento SIFCO
De acuerdo con lo anterior se dio cumplimiento a la meta programada para el periodo.</t>
  </si>
  <si>
    <t>1. Formatos control de cuentas diligenciados de octubre a diciembre
2. Correos electrónicos remitiendo reporte de Informes mensuales.</t>
  </si>
  <si>
    <t xml:space="preserve">Se observó que la Dirección de Bienes gestiona y realizó el seguimiento  presupuestal ,como evidencia se observó los correos de reportes de informes mensuales, de indicadores, excel de control de cuentas y cargue </t>
  </si>
  <si>
    <t>1. Formatos control de cuentas diligenciados de julio a septiembre
2. Correos electrónicos confirmando actualización del seguimiento al plan de mejoramiento de  julio a septiembre
3. Correos electrónicos remitiendo reporte de Informes mensuales</t>
  </si>
  <si>
    <t>Teniendo en cuenta que la entidad se encuentra en proceso de actualización de procedimientos y documentación asociada al mapa de procesos, la Dirección Jurídica y Contractual, la Dirección de Operaciones para el Fortalecimiento, la Dirección Tecnica y la Oficina Asesora de Planeación se reuieron  el 28 de marzo de 2023 en mesa de trabajo, con el fin de revisar  la documentación del Proceso de Gestión Jurídica y Contractual e iniciar la correspondiente actualización de los mismos</t>
  </si>
  <si>
    <t xml:space="preserve">Grabación de la reunión desarrollada el 28/03/2023 https://scjgovcol-my.sharepoint.com/:v:/g/personal/yazmin_sanchez_scj_gov_co/ESG9qa_wjeFHg7IiXjx1EWsBkmsP_LK3nSLcgTVKf1sgKg </t>
  </si>
  <si>
    <t>Dando continuidad al prcoceso de actualización de procedimientos y documentación asociada al al proceso de Gestión Contractual, la Dirección Jurídica y Contractual y la Dirección de Operaciones para el Fortalecimiento se reuieron  el 23 de junio de 2023 en mesa de trabajo, con el fin de revisar  los procedimientos  Contratación de Servicios Profesionales y de Apoyo a la Gestión y Legalización y Perfeccionamiento de los Contratos, los cuales se encuentran ajustado y envidos a revisión por parte de los Jefes de cada area Contractual.</t>
  </si>
  <si>
    <t>Acta de reunión - Mesa de trabajo</t>
  </si>
  <si>
    <t xml:space="preserve">Dando continuidad al prcoceso de actualización de procedimientos y documentación asociada al al proceso de Gestión Contractual, la Dirección Jurídica y Contractual y la Dirección de Operaciones para el Fortalecimiento se reunieron en mes de trabajo el 28 de agosto de 2023, con el fin de revisar documentos asociados al proceso Contractual, especificamente el documento de listas de chequeo para expedientes. Como resultado de este ejercicio, el documento quedo publicado en el portal MIPG el dia 31 de agosto de 2023.
</t>
  </si>
  <si>
    <t xml:space="preserve">Se observó que la Dirección realizó mesa de trabajo con la Dirección Jurídica y contractual  para revisar los documentos al proceso Contractual,   Como evidencia se observó  las actas. </t>
  </si>
  <si>
    <t xml:space="preserve">Teniendo en cuenta que la entidad se encuentra en proceso de actualización de procedimientos y documentación asociada al mapa de procesos, la Dirección Jurídica y Contractual, la Dirección de Operaciones para el Fortalecimiento, realizarón mesa de trabajo el 14 de noviembre de 2023, con el fin de revisar el procedimiento de contratación directa diferente a OPS junto con los formatos asociados a dicho proceso.  Como resultado de este ejercicio, el documento quedo publicado en el portal MIPG el dia 22 de noviembre de 2023.
</t>
  </si>
  <si>
    <t>Acta de reunión mesa de trabajo</t>
  </si>
  <si>
    <t>Con corte al 29-Mar-2023 se generó reporte a las áreas mediante el cual se remitió la relación de contratos que se encontraban ejecutados, y que no tenían proceso de liquidación y/o cierre del expediente en la plataforma SECOP o TVEC. En total se remitieron 14 comunicados con información de 1069 contratos que presentaban tal condición, con el fin de que las áreas realicen los procedimientos correspondientes.</t>
  </si>
  <si>
    <t>Radicados:
20234200126983_00001f
20234200126993_00001f
20234200127003_00001f
20234200127013_00001f
20234200127023_00001f
20234200127033_00001f
20234200127043_00001f
20234200127053_00001f
20234200127063_00001f
20234200127073_00001f
20234200127083_00001f
20234200127173_00001f
Correo Reporte contratos finalizados sin liquidación 1er Trim 2023 DOF
Correo Reporte Contratos Finalizados sin Liquidación yo Cierre Sub Inversiones 1er Trim 2023
Reporte corte 29/03/2023</t>
  </si>
  <si>
    <t>Con corte al 16-May-2023 se generó reporte a las áreas mediante el cual se remitió la relación de contratos que se encontraban ejecutados, y que no tenían proceso de liquidación y/o cierre del expediente en la plataforma SECOP o TVEC. En total se remitieron 13 comunicados con información de contratos que presentaban tal condición, con el fin de que las áreas realicen los procedimientos correspondientes.</t>
  </si>
  <si>
    <t>Radicados:
 20234200185253
20234200185413
20234200185603
20234200185193
 20234200185273
20234200185213
20234200185323
20234200185333
20234200185363
20234200185643</t>
  </si>
  <si>
    <t>Con corte al 22-Ago-2023 se generó reporte a las áreas mediante el cual se remitió la relación de contratos que se encontraban ejecutados, y que no tenían proceso de liquidación y/o cierre del expediente en la plataforma SECOP o TVEC. En total se remitieron 16 comunicados con información de contratos que presentaban tal condición, con el fin de que las áreas realicen los procedimientos correspondientes.</t>
  </si>
  <si>
    <t>Radicados:
3-2023-29898
3-2023-29896
3-2023-29882
3-2023-29899
3-2023-29883
3-2023-29891
3-2023-29895
3-2023-29892
3-2023-29897
3-2023-29885
3-2023-29890
3-2023-29889
3-2023-29884
3-2023-29894
3-2023-29893
3-2023-29887</t>
  </si>
  <si>
    <t>Se observa que la Dirección realizó el reporte  a los Supervisores de los contratos para la liquidación  y cargue de las evidencias</t>
  </si>
  <si>
    <t xml:space="preserve">Con corte al 22-Dic-2023 se generó reporte a las áreas mediante el cual se remitió la relación de contratos que se encontraban ejecutados, y que no tenían proceso de liquidación y/o cierre del expediente en la plataforma SECOP o TVEC. En total se remitieron 17 comunicados con información de los contratos que presentaban tal condición, con el fin de que las áreas realicen los procedimientos correspondientes. </t>
  </si>
  <si>
    <t>Radicados 3-2023-45670; 3-2023-45680; 3-2023-45681; 3-2023-45682; 3-2023-45683; 3-2023-45685; 3-2023-45686; 3-2023-45687; 3-2023-45688; 3-2023-45689; 3-2023-45690; 3-2023-45691; 3-2023-45692; 3-2023-45693; 3-2023-45694; 3-2023-45695; 3-2023-45696</t>
  </si>
  <si>
    <t>Durante el primer trimestre de la vigencia 2023, la Dirección de Operaciones para el Fortalecimiento ha realizado la ordenación archivistica de 20 metros lineales de las vigencias 2017, 2018, 2019, 2020 y 2021 de un total de 106.597 folios en el periodo de referencia.</t>
  </si>
  <si>
    <t>Correo soporte del profesional encargado de Gestión Documental, en el cual detalla el número de contratos intervenidos.
Link de archivos en excel con el detalle de cada intervención archivistica.</t>
  </si>
  <si>
    <t>Durante el segundo trimestre de la vigencia 2023, la Dirección de Operaciones para el Fortalecimiento ha realizado la ordenación archivistica de mas de 20 metros lineales de las vigencias 2014, 2017, 2018, 2019, 2020 y 2021 de un total de 128.067 folios en el periodo de referencia.</t>
  </si>
  <si>
    <t>Durante el tercer trimestre de la vigencia 2023, la Dirección de Operaciones para el Fortalecimiento ha realizado la ordenación archivistica de mas de 20 metros lineales de las vigencias 2017, 2018 y 2021 de un total de 195.687 folios en el periodo de referencia.</t>
  </si>
  <si>
    <t xml:space="preserve">Correo soporte del profesional encargado de Gestión Documental, en el cual detalla el número de contratos intervenidos.
Link de archivos en excel con el detalle de cada intervención archivistica.
</t>
  </si>
  <si>
    <t xml:space="preserve">Se observa mediante correo electronico que se realizó reporte del avance en la intervención documental en el tercer trimestre, en el que se reportó lo realizado en numero de folios y metros lineales la avanzado. Se observó una sobre ejecución de la actividad, por lo que se sugiere verificar el cumplimiento de la meta anual. </t>
  </si>
  <si>
    <t>Durante el cuarto trimestre de la vigencia 2023, la Dirección de Operaciones para el Fortalecimiento ha realizado la ordenación archivistica de 29,52 metros lineales de las vigencias 2011, 2017, 2018, de un total de 129.893 folios en el periodo de referencia. 
Es de resaltar que debido a la solicitud de liquidación de diferentes Contratos de Obra (cto. 1132-2018) , Interventoría (1129-2018) y Servicios durante el segundo
semestre de 2023, se incrementó los documentos a intervenir por las inclusiones documentales de los soportes que la compañan, debido a que son contratos grandes sus remisiones de documentación exceden hasta los 80 mil folios.</t>
  </si>
  <si>
    <t>Invenarios - Reporte</t>
  </si>
  <si>
    <t>En el periodo comprendido entre el 01-Ene al 27-Mar-2023 se desarrollaron dos momentos de seguimiento al cumplimiento en la radicación de procesos y/o adiciones según la programación en el PAA para la vigencia 2023. Por cada seguimiento se realizó un reporte a las áreas en la que se informa la cantidad de procesos y/o adiciones que fueron radicadas y las que no. En último reporte se notificó que, en el caso de procesos de contratación: de las 537 líneas programadas se había hecho radicación para 360 líneas y se encontraba pendiente la solicitud para 177 líneas. En el caso de las adiciones se informó que, de las 57 líneas programadas, se habían radicado solicitudes para 40 líneas y se encontraba pendiente la solicitud para 17 líneas.</t>
  </si>
  <si>
    <t>Seguimiento al Cumplimiento PAA Ene a Feb 2023
Seguimiento al Cumplimiento PAA Ene a Mar 2023</t>
  </si>
  <si>
    <t>En el periodo comprendido entre el 01-Abr al 30-Jun-2023 se desarrollaron tres momentos de seguimiento al cumplimiento en la radicación de procesos y/o adiciones según la programación en el PAA para la vigencia 2023. Por cada seguimiento se realizó un reporte a las áreas en la que se informa la cantidad de procesos y/o adiciones que fueron radicadas y las que no. En último reporte se notificó que, en el caso de procesos de contratación: de las 562 líneas programadas se había hecho radicación para 503 líneas y se encontraba pendiente la solicitud para 59 líneas.</t>
  </si>
  <si>
    <t>Seguimiento al Cumplimiento PAA Ene a Abril 2023
Seguimiento al Cumplimiento PAA Ene a Mayo 2023
Seguimiento al Cumplimiento PAA Ene a Junio 2023</t>
  </si>
  <si>
    <t>En el periodo comprendido entre el 01-Jul al 30-Sep-2023 se desarrollaron tres momentos de seguimiento al cumplimiento en la radicación de procesos y/o adiciones según la programación en el PAA para la vigencia 2023. Por cada seguimiento se realizó un reporte a las áreas en la que se informa la cantidad de procesos y/o adiciones que fueron radicadas y las que no. En último reporte se notificó que, en el caso de procesos de contratación: de las 564 líneas programadas se había hecho radicación para 545 líneas y se encontraba pendiente la solicitud para 19 líneas.</t>
  </si>
  <si>
    <t>Seguimiento al Cumplimiento PAA Ene a Julio 2023
Seguimiento al Cumplimiento PAA Ene a Agos 2023
Seguimiento al Cumplimiento PAA Ene a Sep 2023</t>
  </si>
  <si>
    <t>Se observa que la Dirección realizó el reporte a las dependencias en el que informa el avance de los procesos de contratación, para el cumplimiento del PAAA y cargue</t>
  </si>
  <si>
    <t xml:space="preserve">En el periodo comprendido entre el 01-Oct-2023 al 31-Dic-2023 se desarrollaron tres momentos de seguimiento al cumplimiento en la radicación de procesos y/o adiciones según la programación en el PAA para la vigencia 2023. Por cada seguimiento se realizó un reporte a las áreas en la que se informa la cantidad de procesos y/o adiciones que fueron radicadas y las que no. En último reporte se notificó que, en el caso de procesos de contratación: de las 583 líneas programadas se había hecho radicación para 567 líneas y se encontraba pendiente la solicitud para 16 líneas.
</t>
  </si>
  <si>
    <t>Reporte</t>
  </si>
  <si>
    <t>Se solicita a la Dirección de Tecnologias y  Sistemas de la Información Backup de la carpeta denominada 420- Dirección de Operaciones para el Fortalecimiento, con el fin de garantizar la seguridad de la información electrónica que reposa en las herramientas tecnologicas destinadas para el almacenamiento de la información contractual.</t>
  </si>
  <si>
    <t>Radicado:
20234200123413
Correo solicitud de Backup</t>
  </si>
  <si>
    <t>Radicado:
 3-2023-23086</t>
  </si>
  <si>
    <t>Radicado:
 3-2023-34309</t>
  </si>
  <si>
    <t xml:space="preserve"> La Dirección solicitó realizar  Backup de seguridad de los expedientes digitales. Igualmente, realizó el cargue de la evidencia.</t>
  </si>
  <si>
    <t>Se solicita a la Dirección de Tecnologias y  Sistemas de la Información Backup de la carpeta denominada 420- Dirección de Operaciones para el Fortalecimiento, con el fin de garantizar la seguridad de la información electrónica que reposa en las herramientas tecnologicas destinadas para el almacenamiento de la información contractual, dicha información reposa en la DOF en medio de almacenamiento (Disco Duro).</t>
  </si>
  <si>
    <t>Memorando</t>
  </si>
  <si>
    <t>Durante el Primer Trimestre del 2023 se elaboraron 135 estudios Previos para la adquisisción de bienes y servicos de los organismos de seguridad, convivencia y justicia y dependenias de las SCJ en pro del fortalecimiento de las capacidaes operativas</t>
  </si>
  <si>
    <t xml:space="preserve">Los requerimientos radicados llegan con falencias relacionadas con las especificaciones técnicas. </t>
  </si>
  <si>
    <t>Mesas de Trabajo con los clientes internos y externos</t>
  </si>
  <si>
    <t xml:space="preserve">
*Expediente contractual respectivo
* Aplicativo SISCO
* SECOP
* Seguimiento indicador SIG
* Matriz Seguimiento PAA</t>
  </si>
  <si>
    <t>Durante el segundo Trimestre del 2023 se elaboraron 56 estudios Previos para la adquisisción de bienes y servicos de los organismos de seguridad, convivencia y justicia y dependenias de las SCJ en pro del fortalecimiento de las capacidaes operativas</t>
  </si>
  <si>
    <t xml:space="preserve">Durante el tercer Trimestre del 2023 se elaboraron 8 estudios Previos para la adquisisción de bienes y servicos de los organismos de seguridad, convivencia y justicia y dependenias de las SCJ en pro del fortalecimiento de las capacidaes operativas.
</t>
  </si>
  <si>
    <t>Durante el cuarto Trimestre del 2023 se elaboraron 16 estudios Previos para la adquisisción de bienes y servicos requeridos por los organismos de seguridad, convivencia y justicia y dependenias de las SCJ en pro del fortalecimiento de las capacidaes operativas.</t>
  </si>
  <si>
    <t>En el primer trimestre de 2023 la Dirección Técnica realizó 2 mesas de trabajo de seguimiento y control con el propósito de garantizar la elaboración de los estudios precontractuales para el fortalecimento de las capacidades operativas de los organismos de seguridad y justicia del Distrito.</t>
  </si>
  <si>
    <t>ninguna</t>
  </si>
  <si>
    <t>Actas mesas de trabajo</t>
  </si>
  <si>
    <t>En el segundo trimestre de 2023 la Dirección Técnica realizó 2 mesas de trabajo de seguimiento y control con el propósito de garantizar la elaboración de los estudios precontractuales para el fortalecimento de las capacidades operativas de los organismos de seguridad y justicia del Distrito</t>
  </si>
  <si>
    <t>En el Tercer Trimestre del 2023 Se realizaron 2 mesas de trabajo de seguimiento y control con el propósito de garantizar la elaboración de los estudios precontractuales para el fortalecimento de las capacidades operativas de los organismos de seguridad y justicia del Distrito.</t>
  </si>
  <si>
    <t>En el Cuarto Trimestre del 2023 Se realizaron 2 mesas de trabajo de seguimiento y control con el propósito de garantizar la elaboración de los estudios precontractuales para el fortalecimento de las capacidades operativas de los organismos de seguridad y justicia del Distrito.</t>
  </si>
  <si>
    <t xml:space="preserve">
En el Primer Trimestre del 2023 La Dirección Técnica realizó 6 mesas de trabajo técnicas con los clientes internos y externos para validar las especificaciones técnicas u otros aspectos de los bienes y servicios requeridos para el fortalecimentos de las capacidades operativas de los organismos de seguridad y justicia del Distrito</t>
  </si>
  <si>
    <t>En el segundo trimestre La Dirección Técnica realizó 11 mesas de trabajo técnicas con los clientes internos y externos para validar las especificaciones técnicas u otros aspectos de los bienes y servicios requeridos para el fortalecimentos de las capacidades operativas de los organismos de seguridad y justicia del Distrito</t>
  </si>
  <si>
    <t xml:space="preserve">
Para el Tercer Trimestre del 2023 la Dirección técnica efectuó 1 mesa de trabajo técnica con los clientes internos y externos para validar las especificaciones técnicas u otros aspectos de los bienes y servicios requeridos para el fortalecimentos de las capacidades operativas de los organismos de seguridad y justicia del Distrito</t>
  </si>
  <si>
    <t xml:space="preserve">
Para el Cuarto Trimestre del 2023 la Dirección técnica efectuó 1 mesa de trabajo técnica con los clientes internos y externos para validar las especificaciones técnicas u otros aspectos de los bienes y servicios requeridos para el fortalecimentos de las capacidades operativas de los organismos de seguridad y justicia del Distrito</t>
  </si>
  <si>
    <t xml:space="preserve">4. Elaborar, gestionar y efectuar seguimientos a las herramientas de planeación presupuestal y de gestión a cargo de la Dirección Técnica y de la Subsecretaría de Inversión y fortalecimiento de capacidades operativas. </t>
  </si>
  <si>
    <t xml:space="preserve">Durante el Primer Trimestre la Dirección Técnica adelantó las acciones pertinentes al seguimiento del   Plan de Acción POA y al PAA realizando 8 seguimientos.
 </t>
  </si>
  <si>
    <t>*Matriz de seguimiento PAA</t>
  </si>
  <si>
    <t xml:space="preserve">Durante el segundo Trimestre la Dirección Técnica adelantó las acciones pertinentes al seguimiento del  Plan de Acción POA y al PAA 2023 realizando 6 seguimientos.
 </t>
  </si>
  <si>
    <t>*Presentación de Seguimiento
*Matriz de seguimiento PAA</t>
  </si>
  <si>
    <t xml:space="preserve">
En el tercer Trimestre la Dirección Técnica adelantó las acciones pertinentes al seguimiento del  Plan de Acción POA y al PAA 2023 realizando 4 seguimientos.</t>
  </si>
  <si>
    <t xml:space="preserve">
En el Cuarto Trimestre la Dirección Técnica adelantó las acciones pertinentes al seguimiento del  Plan de Acción POA y al PAA 2023 realizando 2 seguimientos.</t>
  </si>
  <si>
    <t>*Presentación de seguimiento PAA</t>
  </si>
  <si>
    <t>Durante el primer trimestre se realizó mesa de trabajo para revisar las actualizaciones pertinentes a los procedimientos de acuerdo al nuevo mapa de procesos
Procedimientos:
Etapa Precontractual para la Adquisición de Bienes yo Servicios para los Organismos de SCJ PD-FC-07
Etapa Precontractual Para Prestación de Servicios Profesionales y Apoyo a la Gestión elaborados por la Dirección Técnica PD-FC-10</t>
  </si>
  <si>
    <t>La lider del proceso gestión contractual no interactua en las actividades de los procedimientos propuestos Etapa Precontractual para el Arrendamiento de Bienes Inmuebles Gestionado por la Subsecretaría de Inversiones y Fortalecimiento de Capacidades Operativas;
adquisición de predios;
Etapa Precontractual Para Proyectos De Infraestructura y Mantenimiento De Obra;
Etapa precontractual para los procesos de prestación de servicios profesionales y apoyo a la gestión elaborados por la dirección técnica - subsecretaría de inversiones y fortalecimiento de capacidades operativas;
Etapa Precontractual Para La Adquisición De Bienes Y/O Servicios Para Los Organismos De SCJ Adelantados Por La Subsecretaría De Inversiones Y Fortalecimiento De Capacidades Operativas. ppr los que se a presentado dificultadades para adopción en MIPG de los mismos.</t>
  </si>
  <si>
    <t>Mesas de trabajo entre las Áreas involucradas y la Oficina Asesora de Planeación.</t>
  </si>
  <si>
    <t>Etapa Precontractual para la Adquisición de Bienes yo Servicios para los Organismos de SCJ PD-FC-07
Etapa Precontractual Para Prestación de Servicios Profesionales y Apoyo a la Gestión elaborados por la Dirección Técnica PD-FC-10</t>
  </si>
  <si>
    <t>Durante el segundo trimestre se realizó la actualización del Procedimiento Etapa Precontractual para la Adquisición de Bienes yo Servicios para los Organismos de SCJ PD-FC-07</t>
  </si>
  <si>
    <t>Procedimiento Etapa Precontractual para la Adquisición de Bienes yo Servicios para los Organismos de SCJ PD-FC-07</t>
  </si>
  <si>
    <t xml:space="preserve">
En el Tercer Trimestre la Dirección Técnica actualizó el procedimiento Etapa Precontractual para la Adquisición de Bienes yo Servicios para los Organismos de SCJ de acuerdo a plan de mejoramiento Institucional y a la nueva versión del mapa de procesos.</t>
  </si>
  <si>
    <t>Procedimiento Etapa Precontractual Para La Adquisición De Bienes Y/O Servicios Para Los Organismos De SCJ Adelantados Por La Subsecretaría De Inversiones Y Fortalecimiento De Capacidades Operativas.
Portal ITS</t>
  </si>
  <si>
    <t xml:space="preserve">
En el Cuarto Trimestre la Dirección Técnica realizó la revisión y ajuste del procedimiento Etapa Precontractual para el Arrendamiento de Bienes Inmuebles, Gestionado por la Subsecretaría de Inversiones y Fortalecimiento de Capacidades Operativas.
Se solicitó al lider del proceso Gestión Contractual la revisión, aprobación y envío a la Oficina Asesora de Planeación de la actualización a dicho procedimiento.   </t>
  </si>
  <si>
    <t xml:space="preserve">procedimiento Etapa Precontractual para el Arrendamiento de Bienes Inmuebles, Gestionado por la Subsecretaría de Inversiones y Fortalecimiento de Capacidades Operativas.
Correo Electronico </t>
  </si>
  <si>
    <t>Durante el primer trimestre del 2023 desde la Dirección Técnica se atienden las necesidades de los clientes externos e internos en cuanto a cubrir las necesidades de la ciudadania, asi mismo se revisó la matriz  anticorrupción la cual es un componente de los riesgos del plan anticorrupción y se coadyuvo a reportar el plan de atención al ciudadano por parte de la Subsecretaría de Inversiones y Fortalecimiento de Capacidades Operativas</t>
  </si>
  <si>
    <t xml:space="preserve">* Plan anticorrupción </t>
  </si>
  <si>
    <t>Para el segundo trimestre de 2023 desde la Dirección Técnica, se realizó el reporte de riesgos de corrupción</t>
  </si>
  <si>
    <t>Correo electronico
Matriz riesgos de corrupción</t>
  </si>
  <si>
    <t>En el Tercer Trimestre desde la Dirección Técnica se realizó el reporte de riesgos de corrupción el cuel es un componente del plan anticorrupción</t>
  </si>
  <si>
    <t>* Correo electronico reporte riesgos de corrupción.</t>
  </si>
  <si>
    <t>En el Cuarto Trimestre desde la Dirección Técnica se realizó reunión con la OAP para revisar y ajustar la matriz de riesgos de corrupción asociadas al proceso de Administración de Bienes muebles e inmuebles para el Fortalecimiento de Capacidades Operativas.</t>
  </si>
  <si>
    <t>* Acta de reunión</t>
  </si>
  <si>
    <t xml:space="preserve">1. Realizar seguimiento mensual al plan anual de adquisiciones de la Secretaría Distrital de Seguridad, Convivencia y Justicia, con el objetivo de generar puntos de control y alarmas en la contratación de inversión y funcionamiento de la entidad. </t>
  </si>
  <si>
    <t>Durante el primer trimestre de la vigencia 2023, se realizó lo siguiente:
- Se formuló la matriz de seguimiento al PAA de la vigencia 2023 y se socializo a los referentes de los proyectos, por medio del OneDrive.
- Se realizaron tres seguimientos (enero, febrero y marzo) al PAA y se socializaron al equipo directivo y sus grupos de apoyo mediante correo electrónico a través de Power Bi.
- Se realizó seguimiento a la matriz de excell del PAA, la cual cuenta con la información reportada al 31 de marzo de 2023.</t>
  </si>
  <si>
    <t>Soportes:
- 1 - Matriz del PAA - Seguimiento 31-03-2023.
- 2 - Seguimiento al PAA – 01 – 2023.
- 3 - Seguimiento al PAA – 02 – 2023.
- 4 - Seguimiento al PAA – 03 – 2023.</t>
  </si>
  <si>
    <t>Durante el segundo trimestre de la vigencia 2023, se realizó lo siguiente:
-  Se realizaron tres seguimientos (abril, mayo y junio) al PAA y se socializaron al equipo directivo y sus grupos de apoyo mediante correo electrónico a través de Power Bi.
- Se realizó seguimiento a la matriz de excell del PAA, la cual cuenta con la información reportada al 30 de junio de 2023.</t>
  </si>
  <si>
    <t>Soportes:
- 1 - Matriz del PAA - Seguimiento 30-06-2023
- 2 - Seguimiento al PAA – 04 – 2023.
- 3 - Seguimiento al PAA – 05 – 2023.
- 4 - Seguimiento al PAA – 06 – 2023.</t>
  </si>
  <si>
    <t xml:space="preserve">Durante el tercer trimestre de la vigencia 2023, se realizó lo siguiente:
-  Se realizaron tres seguimientos (julio, agosto y septiembre) al PAA y se socializaron al equipo directivo y sus grupos de apoyo mediante correo electrónico a través de Power Bi.
- Se realizó seguimiento a la matriz de excell del PAA, la cual cuenta con la información reportada al 30 de septiembre de 2023.
</t>
  </si>
  <si>
    <t>Soportes:
- 1 - Matriz del PAA - Seguimiento 30-09-2023
- 2 - Seguimiento al PAA – 07 – 2023.
- 3 - Seguimiento al PAA – 08 – 2023.
- 4 - Seguimiento al PAA – 09 – 2023.</t>
  </si>
  <si>
    <t>Se observa que la Subsecretaria realizó cargue de evidencias y registro información</t>
  </si>
  <si>
    <t xml:space="preserve">Durante el cuarto trimestre de la vigencia 2023, se realizó lo siguiente:
-  Se realizaron tres seguimientos (octubre, noviembre y diciembre) al PAA y se socializaron al equipo directivo y sus grupos de apoyo mediante correo electrónico a través de Power Bi.
- Se realizó seguimiento a la matriz de excell del PAA, la cual cuenta con la información reportada al 31 de diciembre de 2023. </t>
  </si>
  <si>
    <t xml:space="preserve">Soportes:
- 1 - Matriz del PAA - Seguimiento 31-12-2023
- 2 - Seguimiento al PAA – 10 – 2023.
- 3 - Seguimiento al PAA – 11 – 2023.
- 4 - Seguimiento al PAA – 12 – 2023.
</t>
  </si>
  <si>
    <t xml:space="preserve">2. Realizar seguimiento trimestral a los proyectos de inversión de la Subsecretaría de Gestión Institucional, con el objetivo de generar puntos de control y alarmas en la consecución de las metas y ejecución de los mismos. </t>
  </si>
  <si>
    <t>Durante el primer trimestre de la vigencia 2023, se realizó lo siguiente:
- Se realizó el seguimiento trimestral de los proyectos de inversión de la SGI a través de un informe interactivo de Power Bi que se creó desde la dependencia.
- Se realizó reunión el 31 de marzo con el Subsecretario de Gestión Institucional y el enlace del proyecto 7776, se presentó el informe y se solicitó realizar los ajustes de reprogramación de acuerdo a aquello que quedo pendiente en el mes de marzo.</t>
  </si>
  <si>
    <t>Soportes:
1 - Informe PAA - 2023 – Marzo
2 - Seguimiento SGI - 31-03-2023
3 - Listado de asistencia reunión</t>
  </si>
  <si>
    <t xml:space="preserve">Durante el segundo trimestre de la vigencia 2023, se realizó lo siguiente:
- Se realizó el seguimiento trimestral de los proyectos de inversión de la SGI a través de un informe interactivo de Power Bi que se creó desde la dependencia.
- Se remitió Informe de Seguimiento de Power BI por correo electrónico </t>
  </si>
  <si>
    <t>Soportes:
1 - Informe PAA - 2023 – Junio
2 - Seguimiento SGI – 30-06-2023
3 – Correo seguimiento junio</t>
  </si>
  <si>
    <t xml:space="preserve">Durante el tercer trimestre de la vigencia 2023, se realizó lo siguiente:
- Se realizó el seguimiento trimestral de los proyectos de inversión de la SGI a través de un informe interactivo de Power Bi que se creó desde la dependencia.
Se realizó reunión en el mes de agosto con los directores de la Subsecretaría de Gestión Institucional, con el objetivo de realizar seguimiento al presupuesto de la SGI (proyecto 7776, 7777 y funcionamiento).
- Se remitió Informe de Seguimiento de Power BI por correo electrónico en el mes de septiembre.
</t>
  </si>
  <si>
    <t xml:space="preserve">Soportes:
1 - Informe PAA - 2023 – Septiembre
2 - Seguimiento SGI – 30-09-2023
3 - Reunión Direcciones - Seguimiento Agosto
4 - Correo Seguimiento PAA - Septiembre
</t>
  </si>
  <si>
    <t xml:space="preserve">Durante el cuarto trimestre de la vigencia 2023, se realizó lo siguiente:
- Se realizó el seguimiento trimestral de los proyectos de inversión de la SGI a través de un informe interactivo de Power Bi que se creó desde la dependencia.
- Se realizó reunión en el mes de diciembre con los directores de la Subsecretaría de Gestión Institucional, con el objetivo de realizar seguimiento al presupuesto de la SGI (proyecto 7776, 7777 y funcionamiento).
- Se remitió Informe de Seguimiento de Power BI por correo electrónico en el mes de Noviembre.
</t>
  </si>
  <si>
    <t xml:space="preserve">Soportes:
1 - Informe PAA - 2023 – Diciembre 
2 - Seguimiento SGI – 31-12-2023
3 - Reunión Direcciones - Seguimiento Diciembre 
4 - Correo Seguimiento PAA – Noviembre – Diciembre 
</t>
  </si>
  <si>
    <t>3. Establecer y ejecutar el plan de trabajo de la estrategia de acercamiento a lengua de señas de la Entidad para potenciar la atención de personas con discapacidad auditiva.</t>
  </si>
  <si>
    <t>Durante el primer trimestre de la vigencia 2023, se realizó lo siguiente:
- Definición del plan de trabajo de la estrategia de lengua de señas de la SDSCJ, el cual se encuentra en ejecución según lo programado.</t>
  </si>
  <si>
    <t>Soportes:
- Plan de trabajo con seguimiento y evidencias de la ejecución.</t>
  </si>
  <si>
    <t>Durante el segundo trimestre de la vigencia 2023, se realizó lo siguiente:
- Se realizó la implementación de la programación de actividades inmersas en del plan de trabajo de la estrategia de lengua de señas de la SDSCJ.</t>
  </si>
  <si>
    <t>Soportes:
- Plan de trabajo consolidado con ejecución al 30 de junio de 2023.</t>
  </si>
  <si>
    <t xml:space="preserve">Durante el tercer trimestre de la vigencia 2023, se realizó lo siguiente:
- Se realizó el 100% de la implementación de la programación de actividades inmersas en del plan de trabajo de la estrategia de lengua de señas de la SDSCJ.
</t>
  </si>
  <si>
    <t xml:space="preserve">En el plan de trabajo en el segundo trimestre quedo pendiente cumplir con la programación de una actividad de “8 - Acompañamiento eventos ”; razón por la cual en el mes de septiembre se realizó una actividad adicional a lo que realmente estaba programado para ese mes. </t>
  </si>
  <si>
    <t xml:space="preserve">Soportes:
- Plan de trabajo consolidado con ejecución al 30 de septiembre de 2023 - Documento en excell y carpetas por actividad con sus respectivos soportes. 
</t>
  </si>
  <si>
    <t>Durante el cuarto trimestre de la vigencia 2023, se realizó lo siguiente:
- Se realizó el 100% de la implementación de la programación de actividades inmersas en el plan de trabajo de la estrategia de lengua de señas de la SDSCJ.</t>
  </si>
  <si>
    <t xml:space="preserve">En el plan de trabajo en el segundo trimestre quedo pendiente cumplir con la programación de una actividad de “6 - Atención ciudadanos sordos”; razón por la cual en el mes de diciembre se realizó una actividad adicional a lo que realmente estaba programado para ese mes. </t>
  </si>
  <si>
    <t xml:space="preserve">Soportes:
- Plan de trabajo consolidado con ejecución al 31 de diciembre de 2023 - Documento en excell y carpetas por actividad con sus respectivos soportes. 
</t>
  </si>
  <si>
    <t xml:space="preserve">4. Socializar y/o difundir, al interior de la entidad los “Lineamientos relacionados con la Política Pública Distrital de Servicio a la Ciudadanía” </t>
  </si>
  <si>
    <t>No esta programado para el trimestre I.</t>
  </si>
  <si>
    <t>Durante el segundo trimestre de la vigencia 2023, se realizó lo siguiente:
- Se realizó el cambio del aplicativo de gestión documental, lo que requirió de una socialización o difusión, a nivel directivo y en general de la Secretaría, de los lineamientos para la correcta gestión de las peticiones ciudadanas que requieren notificación por aviso.</t>
  </si>
  <si>
    <t>Soportes:
- Correo electrónico a directivos con lineamiento.</t>
  </si>
  <si>
    <t>Durante el tercer trimestre de la vigencia 2023, se realizó lo siguiente:
- Creación y difusión masiva del documento de estrategia de “RUTA PARA LA ATENCIÓN DE PETICIONES CIUDADANAS” etapa No.1; en la cual se dan tips y se busca un acercamiento y sensibilización de nuestros servidores públicos con las peticiones ciudadanas. 
- Socialización a directivos y demás asistentes al Comité Institucional de Gestión y Desempeño -CIGD, llevado a cabo el 29 de septiembre de 2023, de los Lineamientos relacionados con la Política Pública Distrital de Servicio a la Ciudadanía en cuanto a:
1. Seguimiento a las sugerencias recibidas por el canal Bogotá te escucha en la Secretaría Distrital de Seguridad, Convivencia y Justicia.
2. Oportunidad en la Gestión de las Peticiones Ciudadanas periodo 1 enero a 31 julio 2023. 
3. Presentación Estrategia Ruta de las Peticiones.</t>
  </si>
  <si>
    <t xml:space="preserve">Soportes:
1 - Documento de estrategia de “RUTA PARA LA ATENCIÓN DE PETICIONES CIUDADANAS - Etapa 1
2 - Correo E. - Ruta de Atención - Etapa 1
3 - Convocatoria y orden del día del Comité Institucional de Gestión y Desempeño –CIGD
4 - Imágenes participación CIGD
5 - Presentación CIGD - 2023
</t>
  </si>
  <si>
    <t>Durante el cuarto trimestre de la vigencia 2023, se realizó lo siguiente:
Socialización a directivos y demás asistentes al Comité Institucional de Gestión y Desempeño -CIGD, llevado a cabo el 21 de diciembre de 2023,  de los Lineamientos relacionados con la Política Pública Distrital de Servicio a la Ciudadanía en cuanto a:
•	Socialización de los Resultados de la Medición de las Respuestas a las Peticiones Ciudadanas.
•	Socialización Ejecución de la Estrategia Conoce, Propone y Prioriza.
•	Buenas prácticas y avances: Política de Servicio al Ciudadano</t>
  </si>
  <si>
    <t xml:space="preserve">Soportes:
1 - Convocatoria y orden del día CIGD
2 - Presentación CIGD 21-12-2023
</t>
  </si>
  <si>
    <t xml:space="preserve">5. Realizar la medición de la calidad de las respuestas a las PQRSDF ciudadanas emitidas por la SDSCJ, con el objetivo de generar alertas al interior de las áreas para que las mismas implementen acciones de mejora </t>
  </si>
  <si>
    <t>Durante el segundo trimestre de la vigencia 2023, se realizó lo siguiente:
- Se realizó la documentación del informe del primer trimestre de evaluación de la calidad de las respuestas a las PQRSDF ciudadanas.</t>
  </si>
  <si>
    <t>Soportes:
- Informe 1er trimestre 2023 evaluación de la calidad de las respuestas a las PQRSDF ciudadanas.</t>
  </si>
  <si>
    <t xml:space="preserve">Durante el tercer trimestre de la vigencia 2023, se realizó lo siguiente:
- Se realizó la documentación del informe del segundo trimestre de evaluación de la calidad de las respuestas a las PQRSDF ciudadanas.
</t>
  </si>
  <si>
    <t xml:space="preserve">Soportes:
- Informe segundo trimestre 2023 evaluación de la calidad de las respuestas a las PQRSDF ciudadanas.
</t>
  </si>
  <si>
    <t>Se observa que la dependecia realizó cargue de evidencias y registro información</t>
  </si>
  <si>
    <t>Durante el cuarto trimestre de la vigencia 2023, se realizó lo siguiente:
- Se realizó la documentación del informe del tercer trimestre de evaluación de la calidad de las respuestas a las PQRSDF ciudadanas.</t>
  </si>
  <si>
    <t xml:space="preserve">Soportes:
- Informe tercer trimestre 2023 evaluación de la calidad de las respuestas a las PQRSDF ciudadanas.
</t>
  </si>
  <si>
    <t>Planeacion: Elaboración de los siguientes documentos de la vigencia 2023: Plan Institucional de Capacitación, Plan de Bienestar e incentivos, Plan Anual de Vacantes, Plan de Previsión de Necesidades de Talento Humano, Plan Anual de Trabajo de SST, Plan Estratégico de Talento Humano, los cuales fueron presentados y aprobados por el Comité Institucional de Gestión y Desempeño, Dentro de los planes transversales a la gestión de la Dirección de Gestión Humana, se llevaron a cabo las siguientes actividades: Plan de Comunicaciones (30 publicaciones) y Plan de Gestión Documental (15 actividades). Actualización permanente del Normograma de la Dirección de Gestión Humana.
Registro: Plan Anual de Vacantes (9 actividades), Plan de Previsión de Necesidades (9 actividades). Validación 295 hojas de vida del SIDEAP acorde con lo dispuesto en la Circular Externa 001 del DASCD de 18 de enero de 2021, Reporte de 15 teletrabajadores en el portal de SIDEAP y en el aplicativo del Ministerio de Trabajo.
Nómina: Consolidación de la información de 136 incapacidades para adelantar la gestión de recobros ante las EPS.
Jurídico: Seguimiento mes a mes al Acuerdo Sindical que se firmó el día 23 de junio de 2022, Formalización de 14 concertaciones de acuerdos de gerentes públicos 2023, Capacitación en evaluación de desempeño a 32 servidores, quienes ingresaron nuevos a la Secretaría, Recopilación en físico de las evaluaciones y concertaciones de los servidores con derechos de carrera, periodo de prueba y provisionalidad. Le informe se publicará en la página web de la entidad en el mes de abril de 2023.
Bienestar, Incentivos, Estímulos y Reconocimiento
· Ejecución de 31 actividades del Plan de Bienestar e Incentivos, de acuerdo con el cronograma establecido, obteniendo un nivel de satisfacción del 96%. · Ejecución de 20 actividades del Plan de Trabajo del módulo de Hábitos Saludables, obteniendo un nivel de satisfacción del 96%. · Ejecución de 7 actividades del Plan de Intervención de clima organizacional, de acuerdo con el cronograma establecido, obteniendo un nivel de satisfacción del 97%. · Ejecución de 3 actividades del Plan de Trabajo de Cultura de Integridad.· Ejecución de 6 actividades del Plan de equidad.
Formación y Capacitación: · En el marco del Plan Institucional de Capacitación se realizaron las siguientes capacitaciones: Enfoque diferencial, Normatividad de acceso a la justicia, Inducción Institucional, reinducción administrativos, reentrenamiento de Cuerpo de Custodia y Vigilancia, ArcGIS Pro, Análisis espacial avanzado en ArcGIS Pro y Moodle, obteniendo un nivel de satisfacción del 97%.· Dentro del Plan de Trabajo de Inducción y Reinducción se realizaron las siguientes actividades: inducción para servidores (3 sesiones), bienvenida institucional para profesionales en formación (1 sesión) y bienvenida institucional para contratistas de la entidad (1 sesión).
En el marco del Plan de Trabajo de Seguridad y Salud en el Trabajo se realizaron 38 actividades obteniendo un nivel de satisfacción del 99%. A continuación se mencionan las actividades que se llevaron a cabo: · Revisión y actualización de los documentos del SGSST (Política, Objetivos, procedimientos, instructivos, fichas técnicas y demás).· Elaboración de autoevaluación bajo la Resolución 312 de 2019.
· Actualización de la matriz legal de SST, porcentaje de cumplimiento y comunicación a los trabajadores.
· Verificación de la afiliación al Sistema de Seguridad Social Integral y pago de servidores públicos y contratistas, para garantizar que todos los trabajadores independientemente de su forma de vinculación o contratación estén afiliados al Sistema de Seguridad Social en Salud, Pensión y Riesgos Laborales.
· Revisión del impacto de cambios internos y externos de SST.
· Evaluaciones médicas ocupacionales de acuerdo con la programación establecida, la normativa y los peligros a los cuales se encuentre expuesto los servidores públicos y contratistas solicitar los exámenes contratistas.
· Ejecución de actividades del Sistema de Vigilancia Epidemiológica de Riesgo Psicosocial, de acuerdo a la planificación y herramientas de intervención grupal e individual, con el fin de garantizar condiciones de trabajo sanas y seguras, mediante la promoción de la salud mental y la prevención de los factores de Riesgo Psicosocial, minimizando el impacto generado por los riesgos presentes en el desarrollo de las actividades misionales de la entidad.
· Campaña de prevención de acoso laboral y sexual (acoso psicológico y emocional).
· Ejecución de actividades del Sistema de Vigilancia Epidemiológica de Riesgo Biomecánico, de acuerdo a plan
la aparición de desórdenes musculo esqueléticos, en la población expuesta y establecer controles en las condiciones de trabajo.
· Pausas activas, inspecciones a puestos de trabajo, entrega de elementos ergonómicos, higiene postural, inspecciones a centros de trabajo, capacitaciones, escuelas terapéuticas, aplicación de herramientas de DME.
· Ejecución de actividades del Sistema de Vigilancia Epidemiológica de Riesgo Cardiovascular, de acuerdo a planificación y herramientas de intervención grupal e individual, promoviendo la importancia de los estilos de vida en la prevención y control de las enfermedades cardiovasculares.
· Toma de signos, toma de exámenes complementarios, charlas, brigadas de salud, seguimientos de salud.
· Realizar las actividades del Sistema de Vigilancia Epidemiológica de Riesgo Biológico, de acuerdo a planificación y herramientas de intervención grupal e individual, promoviendo la importancia del cumplimiento de protocolos de bioseguridad establecidos dentro de la entidad y previniendo la transmisión de agentes biológicos (incluyendo SARS-CoV2).
· Inspecciones a centros de trabajo, entrega de EPP, talleres, charlas de bioseguridad, actualización del protocolo de bioseguridad, jornadas de vacunación.
· Seguimiento a los trabajadores que presentan restricciones y recomendaciones médico laborales.
· Investigación a los incidentes, accidentes y enfermedad laboral que ocurran en la entidad de acuerdo con la normatividad y con el procedimiento establecido.
· Campaña de información de cómo reportar accidentes, incidentes y enfermedades laborales
· Entregar y verificar el uso adecuado de EPP.
· Revisión y medición de indicadores de estructura, proceso y resultado.
· Auditoria interna del Sistema de Gestión de Seguridad y Salud en el Trabajo y auditoría de seguimiento bajo el Decreto 1072 de 2015 y los estándares de la ISO 45001:2018.
Ejecución de acciones preventivas y/o correctivas con base en los resultados de las inspecciones, la medición de los indicadores, auditorías, revisión por la Dirección, relativas a los peligros y riesgos en SST que permitan identificar y analizar las causas fundamentales de las no conformidades.</t>
  </si>
  <si>
    <t>Las evidencias reposan en la carpeta de Sharpoint asignada por la oficina Asesora de Planeación</t>
  </si>
  <si>
    <t>Planeación
Seguimiento siguientes documentos de la vigencia 2023: Plan Institucional de Capacitación, Plan de Bienestar e incentivos, Plan Anual de Vacantes, Plan de Previsión de Necesidades de Talento Humano, Plan Anual de Trabajo de SST, Plan Estratégico de Talento Humano, los cuales fueron presentados y aprobados por el Comité Institucional de Gestión y Desempeño.
Dentro de los planes transversales a la gestión de la Dirección de Gestión Humana, se llevaron a cabo las siguientes actividades: Plan de Comunicaciones (30 publicaciones) y Plan de Gestión Documental (15 actividades).
Seguimiento y ejecución a los siguientes planes: Plan de Comunicaciones (15 actividades), Plan de Gestión Documental (19 actividades. 
Actualización permanente del Normograma de la Dirección de Gestión Humana.
Registro
Seguimiento y ejecución a los siguientes planes: Plan Anual de Vacantes (9 actividades), Plan de Previsión de Necesidades (9 actividades).
Validación 381 hojas de vida del SIDEAP acorde con lo dispuesto en la Circular Externa 001 del DASCD de 18 de enero de 2021.
Reporte de 41 teletrabajadores en el portal de SIDEAP y en el aplicativo del Ministerio de Trabajo.
Nómina
Consolidación de la información de 576 incapacidades para adelantar la gestión de recobros ante las EPS.
Jurídico
Seguimiento mes a mes al Acuerdo Sindical que se firmó el día 23 de junio de 2022.
Formalización de 14 concertaciones de acuerdos de gerentes públicos 2023.
Capacitación en evaluación de desempeño a 32 servidores, quienes ingresaron nuevos a la Secretaría.
Recopilación en físico de las evaluaciones y concertaciones de los servidores con derechos de carrera, periodo de prueba y provisionalidad. El informe está publicado en la página web de la entidad.
Bienestar, Incentivos, Estímulos y Reconocimiento
Ejecución de 42 actividades del Plan de Bienestar e Incentivos, de acuerdo con el cronograma establecido, obteniendo un nivel de satisfacción del 96%.
Ejecución de 3 actividades del Plan de Secretaría en Familia, de acuerdo con el cronograma establecido, obteniendo un nivel de satisfacción del 97%.
Ejecución de 20 actividades del Plan de Trabajo del módulo de Hábitos Saludables, obteniendo un nivel de satisfacción del 96%.
Ejecución de 12 actividades del Plan de Intervención de clima organizacional, de acuerdo con el cronograma establecido, obteniendo un nivel de satisfacción del 97%.
Ejecución de 6 actividades del Plan de Trabajo de Cultura de Integridad.
Ejecución de 10 actividades del Plan de equidad.
Formación y Capacitación
En el marco del Plan Institucional de Capacitación se realizaron las siguientes capacitaciones: Planes y políticas ambientales, Inducción Institucional, Bienvenida a contratistas, Inducción general - CDVAM, Inducción Cuerpo de Custodia y Vigilancia, Reinducción administrativos CDVAM, Reentrenamiento Cuerpo de Custodia y Vigilancia, Sentencia T-259-20, Trabajo en equipo, identificación y conocimiento de la política de gestión documental, Actividades de capacitación emergentes, obteniendo un nivel de satisfacción del 96%.
Dentro del Plan de Trabajo de Inducción y Reinducción se realizaron las siguientes actividades: inducción para servidores (1 sesión) y bienvenida institucional para contratistas de la entidad (1 sesión).
Seguridad y Salud en el Trabajo
En el marco del Plan de Trabajo de Seguridad y Salud en el Trabajo se realizaron 42 actividades obteniendo un nivel de satisfacción del 99%.</t>
  </si>
  <si>
    <t xml:space="preserve">Planeación 
•	Seguimiento a los siguientes documentos de la vigencia 2023: Plan Institucional de Capacitación, Plan de Bienestar e incentivos, Plan Anual de Vacantes, Plan de Previsión de Necesidades de Talento Humano, Plan Anual de Trabajo de SST, Plan Estratégico de Talento Humano, los cuales fueron presentados y aprobados por el Comité Institucional de Gestión y Desempeño. 
•	Dentro de los planes transversales a la gestión de la Dirección de Gestión Humana, se llevaron a cabo las siguientes actividades: Plan de Comunicaciones (23 publicaciones) y Plan de Gestión Documental (15 actividades).
•	Actualización permanente del Normograma de la Dirección de Gestión Humana. 
Registro 
•	Seguimiento y ejecución a los siguientes planes: Plan Anual de Vacantes (9 actividades), Plan de Previsión de Necesidades (9 actividades). 
•	Validación 389 hojas de vida del SIDEAP acorde con lo dispuesto en la Circular Externa 001 del DASCD de 18 de enero de 2021 y 622 tiene revisión con observaciones para modificar contenidos para aceptar la validación. 
•	Reporte de 82 teletrabajadores en el portal de SIDEAP y en el aplicativo del Ministerio de Trabajo. 
Nómina 
•	Consolidación de la información de 504 incapacidades para adelantar la gestión de recobros ante las EPS. 
Jurídico 
•	Seguimiento mes a mes al Acuerdo Sindical que se firmó el día 23 de junio de 2022.
•	Formalización de 14 concertaciones de acuerdos de gerentes públicos 2023.
•	Capacitación en evaluación de desempeño a 102 servidores, quienes ingresaron nuevos a la Secretaría. 
•	Recopilación en físico de las evaluaciones y concertaciones de los servidores con derechos de carrera, periodo de prueba y provisionalidad. El informe está publicado en la página web de la entidad. 
Bienestar, Incentivos, Estímulos y Reconocimiento 
•	Ejecución de 10 actividades del Plan de Bienestar e Incentivos, de acuerdo con el cronograma establecido, obteniendo un nivel de satisfacción del 97%. 
•	Ejecución de 3 actividades del Plan de Secretaría en Familia, de acuerdo con el cronograma establecido, obteniendo un nivel de satisfacción del 97%. 
•	Ejecución de 26 actividades del Plan de Trabajo del módulo de Hábitos Saludables, obteniendo un nivel de satisfacción del 97%. 
•	Ejecución de 18 actividades del Plan de Intervención de clima organizacional, de acuerdo con el cronograma establecido, obteniendo un nivel de satisfacción del 97%. 
•	Ejecución de 7 actividades del Plan de Trabajo de Cultura de Integridad. 
•	Ejecución de 10 actividades del Plan de equidad. 
Formación y Capacitación
•	Ejecución de 18 actividades del Plan Institucional de Capacitación, de acuerdo con el cronograma establecido, obteniendo un nivel de satisfacción del 97%. 
•	Dentro del Plan de Trabajo de Inducción y Reinducción se realizaron las siguientes actividades: inducción para servidores (1 sesión) y bienvenida institucional para contratistas de la entidad (1 sesión). 
Seguridad y Salud en el Trabajo
•	En el marco del Plan de Trabajo de Seguridad y Salud en el Trabajo se realizaron 42 actividades obteniendo un nivel de satisfacción del 97%.
</t>
  </si>
  <si>
    <t>La Dirección de Gestión Humana  presenta la evidencia Matriz de seguimiento  que contiene  las 27 actividades de gestión de los diferentes planes  y  se encuentra el desarrollo de  cada una, con sus evidencias y la carpeta repositoria (cronograma)  donde permite ver el avance.</t>
  </si>
  <si>
    <t> Planeación 
•	Seguimiento a los siguientes documentos de la vigencia 2023: Plan Institucional de Capacitación, Plan de Bienestar e incentivos, Plan Anual de Vacantes, Plan de Previsión de Necesidades de Talento Humano, Plan Anual de Trabajo de SST, Plan Estratégico de Talento Humano, los cuales fueron presentados y aprobados por el Comité Institucional de Gestión y Desempeño. 
•	Dentro de los planes transversales de la Dirección de Gestión Humana, se llevaron a cabo las siguientes actividades: Plan de Comunicaciones (15 publicaciones) y Plan de Gestión Documental (21 actividades).
•	Actualización permanente del Normograma de la Dirección de Gestión Humana. 
Registro 
•	Seguimiento y ejecución a los siguientes planes: Plan Anual de Vacantes (9 actividades), Plan de Previsión de Necesidades (10 actividades).
•	Validación 169 hojas de vida del SIDEAP acorde con lo dispuesto en la Circular Externa 001 del DASCD de 18 de enero de 2021 y 622 tiene revisión con observaciones para modificar contenidos para aceptar la validación. 
•	Reporte de 5 teletrabajadores en el portal de SIDEAP y en el aplicativo del Ministerio de Trabajo. 
Nómina 
•	Consolidación de la información de 534 incapacidades para adelantar la gestión de recobros ante las EPS. 
Jurídico 
•	Seguimiento mes a mes al Acuerdo Sindical que se firmó el día 23 de junio de 2022.
•	Formalización de 14 concertaciones de acuerdos de gerentes públicos 2023.
•	Capacitación en evaluación de desempeño a 2 servidores, quienes ingresaron nuevos a la Secretaría.
•	Recopilación en físico de las evaluaciones y concertaciones de los servidores con derechos de carrera, periodo de prueba y provisionalidad. El informe está publicado en la página web de la entidad. 
•	Recopilación digital y publicación en la página web del informe de seguimiento a los Acuerdos de Gestión de los gerentes públicos de la entidad.
Bienestar, Incentivos, Estímulos y Reconocimiento 
•	Ejecución de 23 actividades del Plan de Bienestar e Incentivos, de acuerdo con el cronograma establecido, obteniendo un nivel de satisfacción del 98%. 
•	Ejecución de 8 actividades del Plan de Secretaría en Familia, de acuerdo con el cronograma establecido, obteniendo un nivel de satisfacción del 98%. 
•	Ejecución de 20 actividades del Plan de Trabajo del módulo de Hábitos Saludables, obteniendo un nivel de satisfacción del 98%. 
•	Ejecución de 18 actividades del Plan de Intervención de clima organizacional, de acuerdo con el cronograma establecido, obteniendo un nivel de satisfacción del 98%. 
•	Ejecución de 6 actividades del Plan de Trabajo de Cultura de Integridad. 
•	Ejecución de 10 actividades del Plan de equidad. 
Formación y Capacitación
•	Ejecución de 57 actividades del Plan Institucional de Capacitación, de acuerdo con el cronograma establecido, obteniendo un nivel de satisfacción del 97%. 
•	Dentro del Plan de Trabajo de Inducción y Reinducción se realizaron las siguientes actividades: inducción para servidores (1 sesión) y bienvenida institucional para contratistas de la entidad (1 sesión). 
Seguridad y Salud en el Trabajo
•	En el marco del Plan de Trabajo de Seguridad y Salud en el Trabajo se realizaron 47 actividades obteniendo un nivel de satisfacción del 98%.</t>
  </si>
  <si>
    <t>Se realizaron dos (2) informes sobre los nombramientos efectuados durante los meses de enero y febrero de 2023. ( se publica en enero de 2023 un total de 55 actos administrativos y 49 actos administrativos en el mes de febrero de 2023.</t>
  </si>
  <si>
    <t xml:space="preserve">En la página web de la entidad se encuentra una (1) publicación sobre la concertación de acuerdos de gestión de los directivos de la Secretaría Distrital de Seguridad, Convivencia y Justicia
Se realizaron dos (2) informes sobre los nombramientos efectuados durante los meses de mayo y junio de 2023
Se participa en sesión de senda de integridad.
En el mes de mayo se realizaron cuatro (4) actividades:
1. Se socializa el curso de la plataforma EVA  curso virtual de integridad, transparencia y anticorrupción.
2. Se inicia la actividad de socialización de los valores del código de integridad con la actividad Tienda de Valores en la sede de Cárcel Distrital. Desde el módulo de formación y capacitación como una de las acciones del proceso de bienvenida institucional dirigida a contratistas de la entidad se socializa el tema decódigo de integridad los días 25 y 26 de mayo. Y en la inducción Institucional del día 2 de mayo a un servidor se le dicta el tema de conflicto de interés de forma presencial.
3. Se aprueba por parte de la Dirección de Gestión Humana la versión 2 del documento de declaración conflicto de interés, el cual se envía a la Oficina Asesora de Planeación para verificación y publicación en el portal MIPG.
Se recibe invitación del DASCD dirigida a los gestores de integridad para asistir a la sesión presencial de Acompañamiento Técnico Sectorial en la adopción y adaptación del SARLAFT en las entidades del Distrito”,, dicha actividad se llevó a acabo el 25 de mayo en las instalaciones de la Secretaría de Educación y contó con la participación de 3 gestoras de integridad de las dependencias de acceso a la justicia e inversiones.
4. Se realiza la entrega de los mug previstos para la conmemoración del día del servidor público el 27 de junio, lo cuales interan en su mensaje los 5 valores del código de integridad. </t>
  </si>
  <si>
    <t>En la página web de la entidad se encuentra una (1) publicación sobre la concertación de acuerdos de gestión de los directivos de la Secretaría Distrital de Seguridad, Convivencia y Justicia
Se realizaron dos (2) informes sobre los nombramientos efectuados durante los meses de mayo y junio de 2023
En el mes de julio se realizó una (1) actividad relacionada con el diseño, divulgación y despliegue de la campaña de valores del servidor público. Esto se hizo a través del módulo de Formación y Capacitación, actividades con gestores de integridad, publicaciones alusivas al Código de Integridad y actividad de Senda de Integridad.
En el mes de agosto se realizaron tres (3) actividades, así:
Una (1) relacionada con el diseño, divulgación y despliegue de la campaña de valores del servidor público.
Una (1) relacionada con el análisis de las declaraciones de bienes y rentas y registro de conflicto de interés (Ley 2013 de 2019)
Una (1) relacionada con la realización del muestreo y análisis de las declaraciones de bienes y rentas como insumo para la identificación de conflictos de interés</t>
  </si>
  <si>
    <t xml:space="preserve">Se observa que las actividades definidas en los componentes del PAAC (atención al ciudadano, iniciativas adicionales y transparencia) a responsabildiad de la Dirección de Gestión Humana se desarrollaron de acuerdo con lo programado. </t>
  </si>
  <si>
    <t xml:space="preserve">En el marco del aniversario de la SDSCJ, en el mes de octubre se hizo un (1) reconocimiento a servidores públicos y contratistas destacados en relación al servicio prestado al ciudadano,
Se hizo una (1) jornada de capacitación en temáticas relacionadas con servicio al ciudadano, con los objetivos de:
 - Brindar herramientas prácticas para la aplicación de los enfoques en los distintos roles que desempeñan los colaboradores de la entidad.
 - Contextualizar a los servidores que ingresan a la entidad con los principales temas de interés administrativo y apertura al entrenamiento en puesto de trabajo. 
 - Garantizar que cada contratista que ingresa a la Secretaria Distrital de Seguridad, Convivencia y Justicia, conozca y oriente el cumplimiento de sus obligaciones
 - Asegurar el fortalecimiento de las competencias de los colaboradores.
Se realizaron tres (43 informes sobre los nombramientos efectuados durante los meses de septiembre, octubre y diciembre de 2023
En la página web de la entidad se encuentra una (1) publicación sobre el seguimiento a la concertación de acuerdos de gestión de los directivos de la Secretaría Distrital de Seguridad, Convivencia y Justicia
En el mes de octubre se realizan dos (2) actividades, así:
1. En el marco del aniversario de la SDSCJ, se hizo reconocimeinto a los servidores públicos que han implementado la estrategia Senda de Integridad.
2. En el marco del aniversario de la SDSCJ, se hizo reconocimeinto a los gestores de integridad de la entidad
En el mes de noviembre se realizó una (1) actividad, así:
1. Se realiza tabulación e informe de la encuesta, para posteriormente ser publicada en el mes de diciembre:
En el mes de diciembre se realizaron tres (3) actividades, así:
1. Publicación de los resultados de la encuesta de apropiación del plan de cultura de integridad realizada en el mes de octubre con una participación de 260 personas enfocada en la participación de la actividad de la tienda de valores. En el marco del cierre de gestión se aplicó una encuesta de integridad con la participación de 430 personas, resultados que se incluyen en el informe de gestión del plan de cultura de integridad.
2. Se realizan publicaciones masivas en correo, intranet y pantallas sobre la tipificación de los conflictos de interés. 
Se realiza actualización en el repositorio de conflicto de interés del documento PD-GH-19 y se solicita subir un nuevo formato de seguimiento de casos de conflicto de interés de acuerdo con los casos reportados en la plataforma SIDEAP
Se entrega el informe de gestión del plan de cultura de integridad de la vigencia 2023.
3. Se adjunta archivo con base de datos de personas que han realizado el curso de la plataforma EVA con 491 personas registradas al cierre de esta vigencia. </t>
  </si>
  <si>
    <t>Durante el primer trimestre de 2023, se recibieron 11 demandas y en su totalidad fueron respondidas dentro de los términos de ley.</t>
  </si>
  <si>
    <t>Base de datos demandas admitidas y contestadas</t>
  </si>
  <si>
    <t>Durante el segundo trimestre de 2023, se recibieron 17 demandas, de las cuales 10 fueron contestadas de manera oportuna, y 7 se encuentran todavía dentro del término de ley para contestar.</t>
  </si>
  <si>
    <t xml:space="preserve">Para el tercer trimestre se admiten 2 acciones de reparacion directa </t>
  </si>
  <si>
    <t>base de datos demandas admititdas y contestadas</t>
  </si>
  <si>
    <t>Se observa que la Dirección Juridica Contractual realizó el reporte  en el formato Plan de Acción POA y cargue</t>
  </si>
  <si>
    <t xml:space="preserve">Implementación del Plan Maestro de Acciones judiciales de conformidad con lo establecido en el Decreto Distrital 556 de 2021. Expedición de lineamientos en materia de representación judicial y extrajudicial dirigida a los apoderados que defienden los intereses de la entidad. </t>
  </si>
  <si>
    <t>Necesidad de contar con vigilancia judicial por medio se logre la revisión semanal de todos los procesos judiciales donde esta entidad hace parte, enviando las alertas a que haya lugar tanto a la supervisión como al abogado.</t>
  </si>
  <si>
    <t>Se incluirá dentro del informe de empalme, así como en el informe de gestión la necesidad de contar con vigilancia judicial por medio se logre la revisión semanal de todos los procesos judiciales donde esta entidad hace parte. Lo anterior para que se desplieguen todas las gestiones necesarias para superar dicha dificultad.</t>
  </si>
  <si>
    <t>Todos los documentos y archivos que soportan la actividad judicial y extrajudicial está cargada en el Sistema de información de Procesos Judiciales Siproj Web, así mismo se hizo la actualización de las tablas de retención documental propias de la Dirección Jurídica y Contractual</t>
  </si>
  <si>
    <t xml:space="preserve">Se realizó el  inventario (FUID) preliminar de las carpetas que están programadas para transferencia primaria de las vigencias 2016 a 2018, es importante aclarar que esta versión está sujeta a modificación durante el próximo periodo a reportar. se adjuntó el formato único de inventario documental - FUID  preliminar primer trimestre de las carpetas sujetas a transferencia primaria de las vigencias 2016, 2017 y 2018, en el que se evidenció la cantidad inicial de las carpetas seleccionadas para transferencia primaria de acuerdo a su fecha final, teniendo en cuenta los lineamientos de la tabla de retención documental, así que para la vigencia 2016 se seleccionaron 24 carpetas, para 2017 se seleccionaron 69 carpetas y para 2018 se tramitaron 1022, estos totales se evidencian al analizar el formato ya que en la columna A se encuentra el No. ORDEN, que indica el consecutivo, en la columna H se encuentra la Fecha Final, que indica la fecha del último documento insertado en cada carpeta, en las columnas I,J,K y L muestra la UNIDAD DE CONSERVACIÓN que indica el número de caja, carpeta y tomo en el que se encuentra ubicada cada carpeta en el archivo de la Dirección Jurídica y Contractual en el piso 14 de la sede central. Dado lo anterior en el FUID se evidencia el 10% de avance que muestra la clasificación y organización de las carpetas a transferir. </t>
  </si>
  <si>
    <t>Excel FUID preliminar, FUID  preliminar primer trimestre de las carpetas sujetas a transferencia primaria de las vigencias 2016, 2017 y 2018</t>
  </si>
  <si>
    <t xml:space="preserve">El Equipo de Gestión Documental ha realizado la revisión y aprobación de 568 carpetas de un total de 1013, de lo programado en el FUID.
De igual forma adjunto el formato único de inventario documental - FUID  preliminar segundo trimestre en el cual se adiciona la columna Z en la que se registra CANTIDAD CD que contiene cada carpeta, se extraen los soportes diferentes a papel (CD, discos duros extraíbles), se clasifican por número de contrato y se organizan y almacenan en las cajas dispuestas para este tipo de soportes. Como se muestra en la ultima fila de esta columna para la vigencia 2016 se encontraron 24 CD, para 2017 43 y para 2018 5698. Dado lo anterior en el FUID se evidencia el 10% de avance del segundo trimestre que muestra la clasificación y organización de los soportes diferentes a papel a transferir. </t>
  </si>
  <si>
    <t xml:space="preserve"> De igual forma adjunto el formato único de inventario documental - FUID  preliminar segundo trimestre en el cual se adiciona la columna Z en la que se registra CANTIDAD CD que contiene cada carpeta, se extraen los soportes diferentes a papel (CD, discos duros extraíbles), se clasifican por número de contrato y se organizan y almacenan en las cajas dispuestas para este tipo de soportes. Como se muestra en la ultima fila de esta columna para la vigencia 2016 se encontraron 24 CD, para 2017 43 y para 2018 5698. Dado lo anterior en el FUID se evidencia el 10% de avance del segundo trimestre que muestra la clasificación y organización de los soportes diferentes a papel a transferir. </t>
  </si>
  <si>
    <t>EXCEL FUID Transferencia Primaria 2016-2018,  Excel FUID transferencia 2016 a 2018, segundo trimestre.</t>
  </si>
  <si>
    <t xml:space="preserve">Se cerro la entrega  el proceso de transferencia de los expedientes:  Con acta de entrega del 25 de agosto de 2023 se  certifica  la entrega de  1012 expedientes y 175 cajas </t>
  </si>
  <si>
    <t>excel FUID transferencia primaria 2016-218</t>
  </si>
  <si>
    <t>NO SE PRESENTARON</t>
  </si>
  <si>
    <t>ACTA Y FUID DE TRANSFERENCIA PRIMARIA FIRMADOS POR LAS PARTES.</t>
  </si>
  <si>
    <t xml:space="preserve">Durante el primer trimestre de 2023 se radicaron 22 nuevos expedientes polícivos, de los cuales 19 fueron resueltos en segunda instancia. Los demás continúan en trámite. </t>
  </si>
  <si>
    <t>Base de datos de las decisiones de segundas instancias en lo policivo.</t>
  </si>
  <si>
    <t xml:space="preserve">Durante el segundo trimestre de 2023 se radicaron 25 nuevos expedientes polícivos, de los cuales 16 fueron resueltos en segunda instancia. Los demás continúan en trámite. </t>
  </si>
  <si>
    <t>Para el tercer trimentre de 2023 se tramitaron 27 decisiones de segunda instancia en lo  policivo</t>
  </si>
  <si>
    <t>archivo con  las decisiones de segunda instancia en  decisiones</t>
  </si>
  <si>
    <t>Se Resolvieron mediante  89 actos administrativos  emtitdos por  la Secretaría (CNSCC) las decisiones sobre los recursos de apelación , cumpliendo con  el 100% de la actividad.</t>
  </si>
  <si>
    <t>No contar con la herramienta técnologica, que desde el año 2020 se venía trabajando desde la Dirección, con el equipo de abogadas y el área de Tícs</t>
  </si>
  <si>
    <t>Impular en conjunto con la dirección de Tic´s el funcionamiento de la herramienta (ya en producción).</t>
  </si>
  <si>
    <t>La herramienta "sistema de resolución de apelaciones CNSCC"</t>
  </si>
  <si>
    <t>Durante el primer trimestre de 2023, se contaron 5 procesos para impulso en atapa de juzgamiento, y los 5 fueron impulsados en los términos de ley</t>
  </si>
  <si>
    <t>Base de datos de los procesos disciplinarios en etapa de juzgamiento</t>
  </si>
  <si>
    <t>Durante el segundo trimestre de 2023, se contaron 6 procesos para impulso en atapa de juzgamiento, y los 6 fueron impulsados en los términos de ley</t>
  </si>
  <si>
    <t>En el tercer trimestres de  2023 se encuentran 8 procesos en etapa de juzgamiento y 8  procesos impulsados en terminos</t>
  </si>
  <si>
    <t>base de datos procesos disciplinarios en etapa de juzgamiento</t>
  </si>
  <si>
    <t>Se tramitaron e impulsaron 9 actuaciones disciplinarias en etapa de juzgamiento dentro de los términos legales vigentes.</t>
  </si>
  <si>
    <t>No se presentaron dificultades
 en el trámite de las actuaciones
 disciplianrias que pudieran poner
en riesgo el cumplimiento de los términos</t>
  </si>
  <si>
    <t>Base de datos de procesos
 y autos activos 2023</t>
  </si>
  <si>
    <t xml:space="preserve">Durante el primer trimestre de 2023 se recibieron 1089 solicitudes de contratación, de las cuales se tramitaron 993 y se realizaron 96 devoluciones. </t>
  </si>
  <si>
    <t>Base de datos contratos suscritos, Base de datos devoluciones realizadas</t>
  </si>
  <si>
    <t xml:space="preserve">Durante el segundo trimestre de 2023 se recibieron 150 solicitudes de contratación, de las cuales se devolvieron 24. </t>
  </si>
  <si>
    <t>Base de datos de solicitudes realizadas y solicitudes devueltas</t>
  </si>
  <si>
    <t>Duante el tercer  trimestre se realizaron activiades de revisión y elaboración de contratos,   para un total de 15 tramites de elaboración de contratos   y fueron devueltas 4  solicitues nuevas</t>
  </si>
  <si>
    <t xml:space="preserve">Base de datos solicitudes realizadas y devueltas </t>
  </si>
  <si>
    <t>Tramite de expedientes contractuales (Adiciones, prorrogas, contratos nuevos, suspensiones liquidaciones, entre otros ) En el 2023 se han tramitado las solicitudes de nuevas contrataciones radicadas por las diferentes dependencias.</t>
  </si>
  <si>
    <t xml:space="preserve"> Insuficiencia de recurso humano para atender el volumen de solicitudes. </t>
  </si>
  <si>
    <t xml:space="preserve">Se socializó la necesidad de personal al proceso de empalme, en aras de tomar las medidas correctivas necesarias. </t>
  </si>
  <si>
    <t>Base de datos de expedientes contractuales.</t>
  </si>
  <si>
    <t xml:space="preserve">Durante el primer trimestre de 2023, la Dirección de Recursos Fisicos y Gestión Documental recibió treinta y cuatro (34) solicitudes de entrada a almacen, las cuales fueron atendidas en su totalidad para realizar su respectiva entrada. </t>
  </si>
  <si>
    <t xml:space="preserve">Se adjuntan comprobantes de entrada a almacén de las solicitudes realizadas durante el periodo. </t>
  </si>
  <si>
    <t xml:space="preserve">Durante el segundo trimestre de 2023, la Dirección de Recursos Fisicos y Gestión Documental recibió treinta y cuatro (34) solicitudes de entrada a almacen, las cuales fueron atendidas en su totalidad para realizar su respectiva entrada. </t>
  </si>
  <si>
    <t xml:space="preserve">Durante el tercer trimestre de 2023, la Dirección de Recursos Fisicos y Gestión Documental recibió veintinueve (29) solicitudes de entrada a almacen con documentación completa, las cuales fueron atendidas en su totalidad para realizar su respectiva entrada. </t>
  </si>
  <si>
    <t>Los funcionarios no realizan la radicación de la documetación completa para la solicitud de ingresos de bienes.</t>
  </si>
  <si>
    <t>Se realiza la devolución de las solicitudes que tienen documetación incompleta, indicando la relación de documentos requeridos para proceder con el trámite de ingreso de bienes.</t>
  </si>
  <si>
    <t xml:space="preserve">Durante el cuarto trimestre de 2023, la Dirección de Recursos Fisicos y Gestión Documental recibió treinta y ocho (38) solicitudes de entrada a almacen con documentación completa, las cuales fueron atendidas en su totalidad para realizar su respectiva entrada. </t>
  </si>
  <si>
    <t xml:space="preserve">Durante el primer trimestre de 2023, la Dirección de Recursos Fisicos y Gestión Documental recibió veintidos (22) solicitudes de de mantenimiento en la sede administrativa, las cuales fueron atendidas en su totalidad para realizar su respectiva adecuación. </t>
  </si>
  <si>
    <t xml:space="preserve">Se adjunta relación de las solicitudes de mantenimeinto atendidas durante el periodo. </t>
  </si>
  <si>
    <t xml:space="preserve">Durante el segundo trimestre de 2023, la Dirección de Recursos Fisicos y Gestión Documental recibió veinte (20) solicitudes de de mantenimiento en la sede administrativa, las cuales fueron atendidas en su totalidad para realizar su respectiva adecuación. </t>
  </si>
  <si>
    <t xml:space="preserve">Durante el tercer trimestre de 2023, la Dirección de Recursos Fisicos y Gestión Documental recibió treinta y cinco (35) solicitudes de de mantenimiento en la sede administrativa, las cuales fueron atendidas en su totalidad para realizar su respectiva adecuación. </t>
  </si>
  <si>
    <t>Solicitudes incompletas o que no correspondian a la competencia de esta dependencia</t>
  </si>
  <si>
    <t>Se devolvian las solicitudes incompletas o que no correspondias indicando la información requerida para su atención o el área encargada de atender el requerimeinto.</t>
  </si>
  <si>
    <t xml:space="preserve">Durante el cuarto trimestre de 2023, la Dirección de Recursos Fisicos y Gestión Documental recibió veinte (20) solicitudes de de mantenimiento en la sede administrativa, las cuales fueron atendidas en su totalidad para realizar su respectiva adecuación. </t>
  </si>
  <si>
    <t>Durante el primer trimestre 2023 se proyecta plan de trabajo archivístico en el marco de los programas estratégicos del PINAR, se elabora cronograma de transferencias documentales, recibiendo a la fecha un total 30 cajas  con 147 carpetas y 24.562 folios correspondientes a 8 dependencias.</t>
  </si>
  <si>
    <t>Se adjunta FUID y soportes de transferencias primarias.</t>
  </si>
  <si>
    <t>Durante el segundo trimestre 2023 se proyecta plan de trabajo archivístico en el marco de los programas estratégicos del PINAR, se elabora y socializa cronograma de transferencias documentales, recibiendo 26,64 metros lineales de documentos de archivo.</t>
  </si>
  <si>
    <t>Durante el tercer trimestre 2023 se elabora y socializa cronograma de transferencias documentales, recibiendo 26,64 metros lineales de documentos de archivo.</t>
  </si>
  <si>
    <t>Actualización mapa de procesos: impacto en la actualización de procedimientos, ejecución cronograma de levantamiento de activos de información; teniendo en cuenta los cambios en el mapa de procesos, nuevas dependencias y cambios en la estructura orgánica de la entidad y el impacto de estas actividades.</t>
  </si>
  <si>
    <t>Se replantea la actividad de recopilación de información para la actualización de las TRD y se adelantan actividades con la documetación vigentes de las dependencias.</t>
  </si>
  <si>
    <t>Durante el cuarto trimestre de 2023 se aplica lo establecido en el cronograma de transferencias documentales, recibiendo 8,34 metros lineales  de documentos de archivo</t>
  </si>
  <si>
    <t>Se adjunta soportes de transferencias primarias y plan de trabajo.</t>
  </si>
  <si>
    <t>Durante el primer trimestre de 2023, se realiza el plan de Trabajo Archivístico y se presentan los siguientes avances:
Plan de Conservación Documental: en el marco de los programas de Saneamiento Ambiental y Capacitación, se adelantó con el personal operativo de aseo la capacitación sobre limpieza adecuada en espacios de archivo. Como parte del seguimiento de actividades de mejoras de la vigencia 2022, como parte del programa de Inspección de espacios y mobiliario se ha realizado el seguimiento a la reubicación de mobiliario de archivo que está en uso de la Dirección de Acceso a la Justicia, mediante memorandos y correo electrónico. Se presentó a la OAC los temas a tratar en la campaña de Sensibilización CONSERVANDO ANDO, del primer semestre y se socializa a los servidores el 24 de marzo.
Plan de Preservación Digital: para el primer trimestre del año 2023, se llevaron a cabo mesas técnicas con la DTSI para establecer una estrategia orientada a transferencias primarias de documentos electrónicos con disposición final de Conservación Total y Selección, los cuales son objeto de preservación digital a largo plazo, siendo esto un avance a la implementación del Plan. La DTSI creó un sitio en SharePoint denominado Archivo Central Electrónico y una carpeta en la NAS denominada Archivo Central NAS, en los cuales se pretende recibir las transferencias primarias de las dependencias. En cumplimiento de atributos archivísticos como integridad e inalterabilidad se estableció la conformación del Índice Electrónico en el cual se deja el campo de HASH o valor huella, con lo cual se puede verificar en el tiempo la integridad de la información.</t>
  </si>
  <si>
    <t>Se adjuntan archivos actividades Plan de Conservación y Plan de Preservación Digital</t>
  </si>
  <si>
    <t xml:space="preserve">Durante el segundo trimestre de 2023, se realiza el plan de Trabajo Archivístico y se presentan los siguientes avances:
Plan de Conservación Documental:
1. Listas de asistencia a capacitaciones
2. Campaña de Conservación
3. Formatos de inspección
4. Monitoreo de condiciones ambientales
5. Actas reunion SST-SIC, Estudios previos planotecas
Plan de Preservación Digital: 1. Mesas técnicas con la DTSI para establecer una estrategia orientada a transferencias primarias de documentos electrónicos con disposición final de Conservación Total y Selección, los cuales son objeto de preservación digital a largo plazo, pensando en el proceso de migración desde el sitio de SharePoint denominado Archivo Central Electrónico al SIGA. 2. En el marco de la estructuración del inventario manual de archivo electrónico, se reitera a la OAC la necesidad de retomar el proceso de organización de los objetos electrónicos Audios, videos y piezas comunicaciones, para poder realizar el piloto de transferencia primaria. </t>
  </si>
  <si>
    <t>Durante el tercer trimestre 2023, se realiza el plan de Trabajo Archivístico y se presentan los siguientes avances:
Plan de Conservación:
1. Programa de capacitación y sensibilización: Se dio continuidad a las publicaciones de la estrategia de sensibilización “Conservando Ando”. Se llevó a cabo una capacitación virtual con la temática de “Rescate Documental”.
2. Programa de saneamiento ambiental: Recopilación de los formatos de limpieza de las diferentes sedes de la entidad.
3. Programa de inspección de espacios de archivo: Se realizó la visita a las 16 casas de justicia, c4, casa libertad, programa juvenil, archivo central, CER, Cárcel Distrital y URI puente Aranda para verificación del estado de la infraestructura y mobiliario, además del seguimiento de las recomendaciones realizadas en el informe del primer semestre, las cuales corresponden a la reubicación de mobiliario en sedes que no cuentan con este, mantenimientos preventivos y correctivos en algunos archivadores de la SD-SCJ.
4. Programa de monitoreo de condiciones ambientales: Toma de muestras como parte del monitoreo de carga microbiológica de las sedes de Cárcel Distrital HPPL, archivo de Historias laborales y Archivo Central.
5. Seguimiento técnico al contrato de adquisición de planotecas para la disposición de los planos históricos de la Cárcel Distrital, las cuales serán entregadas en el mes de octubre del 2023.
6. Seguimiento al proceso precontractual para la adquisición de los equipos de monitoreo y control ambiental para rotar en los espacios de archivo de las sedes de la SD-SCJ.
Plan de Preservación Digital: para el tercer trimestre del año 2023, se realiza el seguimiento al plan de trabajo por parte de la OAC, quienes realizaron la organización y depuración de los objetos electrónicos Audios, videos y piezas comunicaciones, iniciando el proceso de inventario y diligenciamiento de índice electrónico, insumos necesarios para el piloto de transferencia primaria.</t>
  </si>
  <si>
    <t>1. Plan de Conservación:
Programa de capacitación y sensibilización: Se dio continuidad a las publicaciones de la estrategia de sensibilización “Conservando Ando”. para los meses de octubre y diciembre y se realizó el Informe Final del Programa.
Programa de saneamiento ambiental: Recopilación de los formatos de limpieza de las diferentes sedes de la entidad de los meses de octubre, noviembre, diciembre y se realizó el Informe Final del Programa.
Programa de inspección de espacios de archivo: Se realizó el seguimiento de las recomendaciones realizadas en el informe del primer semestre, las cuales corresponden a la reubicación de mobiliario en sedes que no cuentan con este, mantenimientos preventivos y correctivos en algunos archivadores de la SD-SCJ, lo cual quedó reportado en el Informe Final del Programa.
Programa de monitoreo de condiciones ambientales: Se elaboró el Informe Final del Programa en el cual se realizó el analisis  general de los resultados del monitoreo de carga microbiológica de las sedes de Cárcel Distrital HPPL, archivo de Historias laborales y Archivo Central. Se llevó a cabo el seguimiento al proceso precontractual para la adquisición de los equipos de monitoreo y control ambiental.
Programa de Almacenamiento: Seguimiento técnico al contrato de adquisición de planotecas los cuales fueron entregados en el mes de octubre. Se terminó el proceso de facturación y pago en el mes de noviembre del 2023.  La disposición de los planos históricos de la Cárcel Distrital se realizó en el mes de diciembre. Se realizó el informe final del programa.
2. Plan de Preservación Digital: hasta septiembre de 2023, se llevaron a cabo mesas técnicas con la DTSI para establecer una estrategia y revisar actividades para las transferencias primarias de documentos electrónicos con disposición final de Conservación Total y Selección, los cuales son objeto de preservación digital a largo plazo, en el marco del proceso de migración desde el sitio de SharePoint denominado Archivo Central Electrónico al SIGA, se realizó el seguimiento al plan de trabajo por parte de la Oficina Asesora de Comunicaciones, quienes realizaron la organización y depuración de los objetos electrónicos Audios, videos y piezas comunicaciones, avanzando el proceso de inventario y diligenciamiento de índice electrónico, insumos necesarios para el piloto de transferencia primaria el cual se debe realizar en el primer trimestre del 2024.</t>
  </si>
  <si>
    <t>Se adjuntan soportes de actividades ejecutadas y plan de trabajo.</t>
  </si>
  <si>
    <t>Durante el primer trimestre 2023, se planea la elaboración de los subprogramas del Programa de Gestión Documental – PGD para la cual se elabora plantilla a utilizar.</t>
  </si>
  <si>
    <t>Soportes actividades PGD, PINAR, Proecto SGDEA y demás instrumentos archivisticos.</t>
  </si>
  <si>
    <t>Durante el segundo trimestre 2023, se elabora el plan de trabajo archivístico en el cual se establecen las actividades a realizar por cada instrumento, así mismo se contempla la elaboración de la Tabla de Control de Acceso con base en la tabla de retención documental versión 2, se elabora el programa específico descrito en el PGD: Programa de Capacitación Institucional. Teniendo en cuenta los cambios en el mapa de procesos, nuevas dependencias y cambios en la estructura orgánica de la entidad y el impacto de estas actividades, se replantea la actividad de recopilación de información para la actualización de las TRD y se establece para que se adelanten en la vigencia 2024. Se realiza matriz de avance del PGD y PINAR. Se realiza y divulga una (1) campaña de divulgación de los instrumentos archivísticos de la entidad.</t>
  </si>
  <si>
    <t>Se adjuntan matriz Avance PGD, PINAR y Campaña de divulgación.</t>
  </si>
  <si>
    <t>Durante el tercer trimestre 2023, se elabora el plan de trabajo archivístico en el cual se establecen las actividades a realizar por cada instrumento, se realiza avance en:
- Actualización Tabla de Control de Acceso con base en la tabla de retención documental versión 2
- Programa de Documento Electrónico de Archivo:  programa específico descrito en el PGD.</t>
  </si>
  <si>
    <t>Se adjuntan documentos Tabla de Control de Acceso en versión borrador y Programa de Documento Electrónico versión ajustada a 30 de septiembre</t>
  </si>
  <si>
    <t>Durante el cuarto trimestre de 2023, y dando cumplimiento al plan de trabajo establecido se realizo un avance en la proyección de los siguientes instrumentos:
Programa de documentos electronicos de archivo, Programa de Auditoria y control, Programa especifico  documentos vitales o esenciales</t>
  </si>
  <si>
    <t>Se adjunta los programas especificos.</t>
  </si>
  <si>
    <t xml:space="preserve">Se realizó mesa de trabajo los dias 16 y 17 de Marzo de 2023 en la que se convocó a los nuevos contratistas de la entidad en la que se explicó el proceso de radicación de pagos, normatividad vigente y asi mismo se resolvieron dudas a los asistentes, con el fin de evitar devoluciones y reprocesos en la operación. </t>
  </si>
  <si>
    <t>Lista de Asistencia a la mesa de trabajo, y presentación proyectada sobre el procedimiento para radicación de cuentas.</t>
  </si>
  <si>
    <t xml:space="preserve">Se realiza mesa de trabajo el dia 23 de mayo de 2023, en la cual se convoca a los supervisores y apoyos de la supervision para socializar y resolver preguntas sobre el marco normativo, obligaciones contractuales y correcto envío del soporte para dar cumplimiento en los pagos al día de los aportes al Sistema de Seguridad Social, los cuales hacen parte de los documentos en la radicacion de pagos a la Dirección Financiera. </t>
  </si>
  <si>
    <t>Lista de asistencia y presentacion proyectada.</t>
  </si>
  <si>
    <t>Se realizó mesa de trabajo el dia 29 de septiembre de 2023 en la cual se convocó a los enlaces de la SDCJ con el fin brindar orientanción en el tramite de  radicación de cuentas a la Direccion Financiera en el que se socializó el proceso y se resolvieron preguntas para  evitar devoluciones y reprocesos.</t>
  </si>
  <si>
    <t>Se observó que la Dirección Financiera realizó mesa de trabajo el 29 de septiembre en la que se dieron orientaciones relacionadas con el "Tramite radicacion de cuentas Direccion Financiera" . Como evidencia se observó  Lista de asistencia y documento presentado.</t>
  </si>
  <si>
    <t>Meta Cumplida</t>
  </si>
  <si>
    <t>Se realizó seguimiento trimestral a los Estados Financieros con corte al 31 de Diciembre de 2022, en la cual se realiza analisis y plan de acción a cada cifra reportada.</t>
  </si>
  <si>
    <t>Matriz de seguimiento.</t>
  </si>
  <si>
    <t>Se realizó seguimiento a traves de analisis y plan de acción a las cifras  trimestrales de los Estados Financieros con corte al 31 de Marzo de 2023.</t>
  </si>
  <si>
    <t>Matriz Estados Financieros</t>
  </si>
  <si>
    <t>Se realizó seguimiento a traves de analisis y plan de acción a las cifras  trimestrales de los Estados Financieros con corte al 30 de Junio de 2023.</t>
  </si>
  <si>
    <t>Se realizó seguimiento a traves de analisis y plan de acción a las cifras  trimestrales de los Estados Financieros con corte al 30 de septiembre de 2023.</t>
  </si>
  <si>
    <t>La Direccion Financiera realizó 3 seguimientos a la ejecución presupuestal de la vigencia, reserva y pasivos exigibles, teniendo en cuenta los reportes arrojados por el sistema Bogdata, con el fin de que las areas responsables sean informadas y se tomen las medidas correspondientes para una correcta ejecución presupuestal.</t>
  </si>
  <si>
    <t>Correos electronicos con reportes Bogdata.</t>
  </si>
  <si>
    <t>La Direccion Financiera realizó 8 seguimientos a la ejecución presupuestal de la vigencia, reserva y pasivos exigibles, teniendo en cuenta los reportes arrojados por el sistema Bogdata, con el fin de que las areas responsables sean informadas y se tomen las medidas correspondientes para una correcta ejecución presupuestal.</t>
  </si>
  <si>
    <t>La Direccion Financiera realizó 6 seguimientos a la ejecución presupuestal de la vigencia, reserva y pasivos exigibles, teniendo en cuenta los reportes arrojados por el sistema Bogdata, con el fin de que las areas responsables sean informadas y se tomen las medidas correspondientes para una correcta ejecución presupuestal.</t>
  </si>
  <si>
    <t>Se realizo capacitaciones los dias 27 de abril de 2023 y 31 de mayo de 2023 con cuarta y quinta sesion de comite Comité Técnico de Seguimiento al Reconocimiento y Pago de Pasivos Exigibles de la Secretaría Distrital de Seguridad, Convivencia y Justicia.</t>
  </si>
  <si>
    <t>Actas y presentaciones</t>
  </si>
  <si>
    <t>Teniendo en cuenta la observacion realizada por la OCI en el segundo trimestre, se reprograma la capacitación para el tercer trimestre ejecutando la meta el dia 29 de septiembre de 2023 en la que se convocó a los enlaces de la SDCJ sobre el tema "Orientacion en el Tramite de traslados presupuestales y pasivos exigibles" en el que se socializó el proceso y se resolvieron preguntas con el fin de evitar devoluciones y reprocesos.</t>
  </si>
  <si>
    <t xml:space="preserve">
Se  realiza mesa de trabajo el dia 27 de febrero de 2023 con el fin de realizar seguimiento financiero, tecnico y administrativo sobre los bienes inmuebles que a la fecha el DADEP no ha normalizado, al igual que los temas pendientes entre las dos entidades dejando como conclusión compromisos puntuales entre las dos entidades Daped y SDCJ, los cuales se encuentran plasmados en el acta.</t>
  </si>
  <si>
    <t>Acta de reunion del 27 de febrero de 2023.</t>
  </si>
  <si>
    <t>Se realiza reunion el dia 30 de junio  de 2023 con el fin de realizar seguimiento al  estado de los bienes en los cuales la SDCJ tiene relación con el DADEP, como conlusión se registra el compromiso de definir una reunión entre las dos entidades para definir las actividades a realizar frente al reconocimiento de la malla Campo Verde.</t>
  </si>
  <si>
    <t>Acta reunion 30 de junio de 2023.</t>
  </si>
  <si>
    <t xml:space="preserve">Se realizo mesa de trabajo el dia 23 de septiembre de 2023 con la Dirección Juridica y contractual con el fin de realizar seguimiento a las cuentas por cobrar del Fondo de Vigilancia, y en la que se informa por parte del area de gestion sobre los avances de cada una de las cuentas por cobrar recibidas del FVS , es preciso aclarar, que estas partidas pueden ser suceptibles de depuración, sin embargo, esta decisión se debe tomar de acuerdo a los conceptos dados por las areas de gestión conforme a las mesas de trabajo realizadas con la Dirección Financiera, con el fin de realizar la recomendación de depuracion a los Cómites. </t>
  </si>
  <si>
    <t>Acta mesa de trabajo 23 de septiembre de 2023.</t>
  </si>
  <si>
    <t>Se realiza mesa de trabajo con el equipo de trabajo con el area de Contabilidad  el dia 29 de marzo de 2023 con el fin de socializar los cambios normativos expedidos por la CGN de acuerdo a la Resolucion 356 del 30 de diciembre de 2022, a traves del cual se realiza enfasis en la periodicidad, publicación y fechas de publicación de los informes financieros y contables.</t>
  </si>
  <si>
    <t>Acta de reunion y presentacion.</t>
  </si>
  <si>
    <t>Se realiza mesa de trabajo con el equipo de trabajo con el area de Contabilidad  el dia 03 de abril de 2023 tema socializacion cambios normativos expedido por la  CGN de acuerdo a la Resolucion 340 del 23 de diciembre de 2022, a traves de la cual se expuso el articulo No. 3 de la resolución y eliminacion de cuentas del catalogo general.</t>
  </si>
  <si>
    <t>Acta reunion y presentacion.</t>
  </si>
  <si>
    <t>Teniendo en cuenta solicitud realizada por el despacho, se hace necesario realizar la actualización de 1 Instructivo para la expedición de CRp´s, para lo cual esta dependencia junto con la Direccion Juridica y Contractual dieron cumplimiento a los ajustes necesarios al documento IGF-8 Instructivo Expedición CRP.</t>
  </si>
  <si>
    <t>Instructivo Expedicion CRP y correo electronico.</t>
  </si>
  <si>
    <t>Teniendo en cuenta los cambios operativos en las labores internas de la Dirección Financiera, se hace necesario realizar la actualizacion de dos formatos (Caja Menor Anexo 23 y Herramienta Ofimatica de control, tramite y órdenes de pago virtual), por lo anterior, esta dependencia realizo el ajuste y actualizacion de dos formatos  F-GF-1066 Requerimiento Caja Menor Anexo 23 y F-GF-882 Herramienta Ofimática De Control Trámite Y Ordenes De Pago Virtual los cuales fueron publicados en el portal MIPG. Adicional se realizó publicación en el portal MIPG del Instructivo de solicitud y expedicion de CRP, el cual no logro oficializarse en el portal  para el primer trimestre debido a que se estaba a la espera de aprobacion por parte de la Direccion Juridica.</t>
  </si>
  <si>
    <t>Formato Caja Menor, Herramienta Ofimatica control de pagos e instructivo CRP descargado del portal MIPG</t>
  </si>
  <si>
    <t>De acuerdo a petición realizada por la OAP el dia 04 de mayo de 2023, en la cual se solicita la actualizacion al formato C-GF-01 Caracterización Gestión Financiera, esta dependencia realizó ajuste y respectiva actualización al formato el cual fue publicado en el portal MIPG el dia 06 de septiembre de 2023.</t>
  </si>
  <si>
    <t>Caracterización Gestión Financiera publicado portal MIPG.</t>
  </si>
  <si>
    <t xml:space="preserve">Teniendo en cuenta solicitud realizada por la OAP de fecha 21 de junio de 2023, se hace necesario realizar la actualización de 4 procedimientos con el fin de  ajustar la plantilla de caracterización y demas cambios necesarios, para lo cual esta dependencia realizo el ajuste y actualizacion para los procedimientos PD-GF 10, PD-GF 13, PD-GF 14, PD-GF 16. </t>
  </si>
  <si>
    <t>Procedimientos PD-GF 10, PD-GF 13, PD-GF 14, PD-GF 16, en portal MIPG.</t>
  </si>
  <si>
    <t>Durante el trimestre se relizó  gestión a 5,153 solicitudes de pago radicadas a la Dirección Financiera, las cuales en su totalidad fueron gestionadas ante la Secretaria Distrital de Hacienda una vez se verificara el cumplimiento a las normas y procedimientos establecidos.</t>
  </si>
  <si>
    <t>Informe trimestral 5,153 solicitudes radicadas en Direccion Financiera Vs 5,153 cuentas tramitadas en SDH</t>
  </si>
  <si>
    <t>Durante el trimestre se relizó  gestión a 4,813 solicitudes de pago radicadas a la Dirección Financiera, las cuales en su totalidad fueron gestionadas ante la Secretaria Distrital de Hacienda una vez se verificara el cumplimiento a las normas y procedimientos establecidos.</t>
  </si>
  <si>
    <t>Informe trimestral 4,813 solicitudes radicadas en Direccion Financiera Vs 4,813 cuentas tramitadas en SDH</t>
  </si>
  <si>
    <t xml:space="preserve">Durante el trimestre se relizó  gestión a 5,461 solicitudes de pago radicadas a la Dirección Financiera, las cuales en su totalidad fueron gestionadas ante la Secretaria Distrital de Hacienda una vez se verificara el cumplimiento a las normas y procedimientos establecidos.
</t>
  </si>
  <si>
    <t xml:space="preserve">Informe trimestral 5,461 solicitudes radicadas en Direccion Financiera Vs 5,461 cuentas tramitadas en SDH
</t>
  </si>
  <si>
    <t xml:space="preserve">Durante el trimestre se relizó  gestión a 5,793 solicitudes de pago radicadas a la Dirección Financiera, las cuales en su totalidad fueron gestionadas ante la Secretaria Distrital de Hacienda una vez se verificara el cumplimiento a las normas y procedimientos establecidos.
</t>
  </si>
  <si>
    <t xml:space="preserve">Informe trimestral 5,793 solicitudes radicadas en Direccion Financiera Vs 5.793 cuentas tramitadas en SDH
</t>
  </si>
  <si>
    <t>Durante el trimestre la Dirección Financiera realizó gestión a: 969 Solicitudes de CDP y 1,594 solicitudes de CRP, los cuales fueron gestionadas en su totalidad una vez se verificara el cumplimiento a las normas y procedimientos establecidos.</t>
  </si>
  <si>
    <t>Archivo excel CDP: Total 969 solicitudes, para verificar trazabilidad en la gestión por favor dirigirse: columna AI "Fecha de radicado" vs columna AF "Fecha de registro".
Archivo excel CRP: Total 1,594 solicitudes, para verificar trazabilidad en la gestión por favor dirigirse: columna Q "Fecha radicado" vs columna F "fecha registro".</t>
  </si>
  <si>
    <t>Durante el trimestre la Dirección Financiera realizó gestión a: 435 Solicitudes de CDP y 645 solicitudes de CRP, los cuales fueron gestionadas en su totalidad una vez se verificara el cumplimiento a las normas y procedimientos establecidos.</t>
  </si>
  <si>
    <t>Archivo excel CDP: Total 435 solicitudes, para verificar trazabilidad en la gestión por favor dirigirse: columna AI "Fecha de radicado" vs columna AF "Fecha de registro".
Archivo excel CRP: Total 645 solicitudes,  para verificar trazabilidad en la gestión por favor dirigirse: columna Q "Fecha radicado" vs columna F "fecha registro".</t>
  </si>
  <si>
    <t>Durante el trimestre la Dirección Financiera realizó gestión a: 377 Solicitudes de CDP, 341 solicitudes de CRP y 138 solicitudes de traslados presupuestales, los cuales fueron gestionadas en su totalidad una vez se verificara el cumplimiento a las normas y procedimientos establecidos.</t>
  </si>
  <si>
    <t xml:space="preserve">Archivo excel CDP: Total 377 solicitudes,  para verificar trazabilidad en la gestión por favor dirigirse: columna AI "Fecha de radicado" vs columna AF "Fecha de registro".
Archivo excel CRP: Total 341 solicitudes,  para verificar trazabilidad en la gestión por favor dirigirse: columna Q "Fecha radicado" vs columna F "fecha registro".
Archivo excel traslados presupuestales: Total 138 solicitudes,  para verificar trazabilidad en la gestión por favor dirigirse: Columna P "fecha de radicacion solicitud area" vs columna K "fecha del registro del doc", es de aclarar que la DF para estos casos depende de la firma de la resolución por parte del señor Secretario y del tramité de aprobación por parte de la SDH.
</t>
  </si>
  <si>
    <t>Durante el trimestre la Dirección Financiera realizó gestión a: 2968 Solicitudes de CDP, 1241 solicitudes de CRP, los cuales fueron gestionadas en su totalidad una vez se verificara el cumplimiento a las normas y procedimientos establecidos.</t>
  </si>
  <si>
    <t xml:space="preserve">Archivo excel CDP: Total 2968 solicitudes,  para verificar trazabilidad en la gestión por favor dirigirse: columna AG "Fecha de radicado" vs columna AE "Fecha de registro".
Archivo excel CRP: Total 1241 solicitudes,  para verificar trazabilidad en la gestión por favor dirigirse: columna AX "Fecha radicado" vs columna AY "fecha registro".
</t>
  </si>
  <si>
    <t>En cumplimiento de la meta,  se realizó la modificación contractual N° 1 al contrato 1219 del 2022 suscrito con la ETB para el servicio de conectividad por  tres (3) meses, la cual fue suscrita el 24 de febrero del 2023.  a través de la cual se adquiere el servicio dando continuidad al mismo.  por lo anterior se cumple con lo planificado.
Por otra parte, se avanzó en: 
1. Ficha técnica del proceso de alquiler de equipos de cómputo
2. Ficha técnica del proceso de mesa de servicio
3. Ficha técnica del proceso de solución de búsqueda</t>
  </si>
  <si>
    <t xml:space="preserve">Tiempos extensos para revisión de documentos precontractuales </t>
  </si>
  <si>
    <t>Seguimiento semanal al avance en los procesos de contratación, dando instrucción de:
-Elaboración anticipada de fichas técnicas.
-Radicación anticipada de documentos precontractuales ante la DJC.</t>
  </si>
  <si>
    <t xml:space="preserve">Como soporte de lo realizado se cuenta:
1. Seguimiento al Plan Anual de Adquisiciones
2. Preliminares de fichas técnicas </t>
  </si>
  <si>
    <t>En cumplimiento de la meta, se avanzó en la suscripción de los contratos:
1. Conectividad
2. Impresión
3. Alquiler de equipos de cómputo
4. Solución de búsqueda
Se realizó la elaboración de:
1. Ficha técnica del proceso de hiperconvergencia y networking
2. Ficha técnica del proceso de cableado estructurado</t>
  </si>
  <si>
    <t>Tiempos extensos para revisión de documentos precontractuales</t>
  </si>
  <si>
    <t>Como soporte de lo realizado se cuenta con los contratos:
1. Conectividad
2. Impresión
3. Alquiler de equipos de cómputo
4. Solución de búsqueda
Fichas técnicas de:
1. Proceso de hiperconvergencia y networking
2. Proceso de cableado estructurado</t>
  </si>
  <si>
    <t>En cumplimiento de la meta, se avanzó en la suscripción de los contratos:
1. Soporte licenciamiento Oracle
2. Mesa de servicio
3. Licenciamiento Microsoft
4. Nube Oracle
Por otra parte, se avanzó en la elaboración de: 
1. Ficha técnica del proceso de hiperconvergencia y networking
2. Ficha técnica del proceso de cableado estructurado
3. Ficha técnica del proceso de antivirus
4. Ficha técnica del proceso de ArcGIS
5. Ficha técnica del proceso de certificados digitales
6, Ficha técnica del proceso de seguridad perimetral</t>
  </si>
  <si>
    <t>Seguimiento semanal al avance en los procesos de contratación, dando instrucción de: 
-Elaboración anticipada de fichas técnicas.
-Radicación anticipada de documentos precontractuales ante la DJC.</t>
  </si>
  <si>
    <t>Como soporte de lo realizado se cuenta con los contratos:
1. Nube Oracle
2. Mesa de servicio
3. Licenciamiento Microsoft
Fichas técnicas de: 
1. Proceso de hiperconvergencia y networking
2. Proceso de cableado estructurado
3. Proceso de antivirus
4. Proceso de ArcGIS
5. Proceso de certificados digitales
6.  Proceso de seguridad perimetral</t>
  </si>
  <si>
    <t xml:space="preserve">En cumplimiento de la meta, se avanzó y se suscribieron los siguientes contratos:
1. Antivirus
2. ArcGIS
3. Certificados digitales (Tres Ordenes de Compra)
4. Hiperconvergencia y networking
5. cableado estructurado
6, Seguridad perimetral
</t>
  </si>
  <si>
    <t xml:space="preserve">Como soporte de lo realizado se cuenta con los contratos:
1.	Seguridad perimetral
2.	Hiperconvergencia y networking
3.	Cableado estructurado
4. Nube Oracle
5. Mesa de servicio
6. Licenciamiento Microsoft
Como soporte de lo realizado se cuenta con las Órdenes de Compra:
1.	ArcGIS
2.	Antivirus
3.	Certificados digitales (Tres Ordenes de Compra)
</t>
  </si>
  <si>
    <t>En cumplimiento a la meta propuesta, se actualizó el siguiente plan:
1. Actualizar los servicios tecnológicos existes e implementación de nuevos
Por otra parte, es importante  mencionar que se tienen avances en relación a los siguientes planes:
1. Actualizar y/o elaborar documentos asociados con el dominio de Gobierno de TI
2. Actualizar los servicios ciudadanos digitales existes e implementación de nuevos
3. Actualizar los sistemas de información existes e implementación de nuevos, con el fin de mejorar su funcionalidad, accesibilidad y usabilidad
4. Actualizar las acciones de sensibilización y/o capacitación para fortalecer el uso y apropiación de los soluciones y servicios tecnológicos al interior de la Entidad
5. Implementación del Sistema de Gestión de Seguridad de la Información</t>
  </si>
  <si>
    <t>Como soporte se cuenta:
1. Plan de servicios tecnológicos existes e implementación de nuevos
2. Plan  para Actualizar y/o elaborar documentos asociados con el dominio de Gobierno de TI
3. Actualizar los servicios ciudadanos digitales existes e implementación de nuevos
4. Actualizar los sistemas de información existes e implementación de nuevos, con el fin de mejorar su funcionalidad, accesibilidad y usabilidad
5. Plan  para Actualizar las acciones de sensibilización y/o capacitación para fortalecer el uso y apropiación de los soluciones y servicios tecnológicos al interior de la Entidad
6. Planes de la  Implementación del Sistema de Gestión de Seguridad de la Información</t>
  </si>
  <si>
    <t>En cumplimiento a la meta propuesta, se  actualizó los siguientes planes:
1. Implementación del Sistema de Gestión de Seguridad de la Información
 - Plan de Seguridad y Privacidad en la Información 
 - Plan de Tratamiento de Riesgos de Seguridad de la Información)
Por ota parte, es importante mencionar  que se continua con la actualización de los siguientes planes:
1. Actualizar y/o elaborar documentos asociados con el dominio de Gobierno de TI
2. Actualizar los servicios ciudadanos digitales existes e implementación de nuevos
3. Actualizar los sistemas de información existes e implementación de nuevos, con el fin de mejorar su funcionalidad, accesibilidad y usabilidad
4. Actualizar las acciones de sensibilización y/o capacitación para fortalecer el uso y apropiación de los soluciones y servicios tecnológicos al interior de la Entidad
Finalmente, se hacen reportes de ejecución en relación al siguientes plan:
1. Actualizar los servicios tecnológicos existes e implementación de nuevos</t>
  </si>
  <si>
    <t>Como soporte se cuenta:
1.  Plan para actualizar los servicios tecnológicos existes e implementación de nuevos
2. Plan para actualizar y/o elaborar documentos asociados con el dominio de Gobierno de TI
3. Plan para actualizar los servicios ciudadanos digitales existes e implementación de nuevos
4. Plan para actualizar los sistemas de información existes e implementación de nuevos, con el fin de mejorar su funcionalidad, accesibilidad y usabilidad
5. Plan para actualizar las acciones de sensibilización y/o capacitación para fortalecer el uso y apropiación de los soluciones y servicios tecnológicos al interior de la Entidad
6. Planes de la Implementación del Sistema de Gestión de Seguridad de la Información</t>
  </si>
  <si>
    <t xml:space="preserve">En cumplimiento a la meta propuesta, se  actualizó los siguientes planes: 
1. Actualizar y/o elaborar documentos asociados con el dominio de Gobierno de TI
2. Actualizar las acciones de sensibilización y/o capacitación para fortalecer el uso y apropiación de los soluciones y servicios tecnológicos al interior de la Entidad
Por ota parte, es importante mencionar  que se continua con la actualización de los siguientes planes: 
1. Actualizar los servicios ciudadanos digitales existes e implementación de nuevos
2. Actualizar los sistemas de información existes e implementación de nuevos, con el fin de mejorar su funcionalidad, accesibilidad y usabilidad
Finalmente, se hacen reportes de ejecución en relación a los siguientes planes: 
1. Actualizar los servicios tecnológicos existes e implementación de nuevos
2. Implementación del Sistema de Gestión de Seguridad de la Información 
 - Plan de Seguridad y Privacidad en la Información  
 - Plan de Tratamiento de Riesgos de Seguridad de la Información) </t>
  </si>
  <si>
    <t xml:space="preserve">En cumplimiento de la meta propuesta, se desarrollaron las siguientes actividades: 
1. Actualización del plan de servicios tecnologicos 
2 ctualización del plan de  documentos asociados con el dominio de Gobierno de TI 
3. Se realizó la implementación del servicio ciudadano  denominado Servicio Ciudadano – Vídeo Llamada Lengua de Señas Colombiana.
Se puso en producción el servicio y se publicó, para el uso de la comunidad que lo requera, según procedimiento de Ciclo de Vida de Desarrollo de Software.
4. Para SISIPEC, se realizó la implementación módulo Help Desk, Reporte Visitas y mantenimiento perfectivo Acta Terminación TEE en el módulo TEE e Implementación módulo Asignación Ubicación Centro Especial de Reclusión – CER. (F-GT-277 BITACORA_RFC-SISIPEC_2023-10-05)
Para ARANEUS Migración de las bases de datos de ARANEUS (PDB00001) del ambiente CLOUD a EXADATA. (CC0065-2023-ARANEUS-BITACORA.pdf)
Para SIAP; Migración de las bases de datos de SIAP (PDB00003) del ambiente CLOUD a EXADATA. (CC0071-2023-SIAP-BITACOTA.pdf)
Para SIRPA, Desplegar en producción el artefacto sirpa-presentacion, sirpa-principiodeoprtunidad y sirpa-noticiacriminal para cumplir con los siguientes requerimientos:
Implementación módulo Actualizar Relación/Parentesco, Mantenimiento perfectivo módulos Encuentro, Audiencia y Remisión Estrategia y mantenimiento correctivo módulo atención programada. (Evidencia: F-GT-277 BITACORA_RFC-SIRPA_2023-11-15.pdf)
Actualización del Sistema de integrado de Justicia SIDIJUS para el mejoramiento de la gestión de las Jornadas de las unidades móviles de acceso a la Justicia UMAJ y la inclusión de las zonas rurales de Bogotá D.C en las modalidades de atención presencial, móvil y virtual de la Dirección de Acceso a la Justicia DAJ. (Evidencia: F-GT-277_V4_CC0081-2023-SIDIJUS.pdf)
5. Las actividades realizadas en cuanto a la sensibilización y apropiación en seguridad digital fueron las siguientes: Octubre: Campaña de Ciberseguridad (Sala de Ciber-Crisis).
Se publicaron las siguientes piezas graficas sobre: campaña de ciberseguridad - Sala de crisis, equipos desatendidos, seguridad en la nube.
Noviembre: Charla de ciberseguridad por la empresa ITSEC SAS.
Se publicaron las siguientes piezas graficas sobre: Seguridad del Correo Electrónico Institucional, Invitación charla de ciberseguridad, Derechos de Autor, Que es el Smishing?, Sistema de gestión de Seguridad de la información - (SGSI),
Diciembre: Se publicaron las siguientes piezas graficas sobre: Plan de tratamiento de riesgos de seguridad y privacidad de la información, obligación contractual de registro y cancelación de usuarios y Nuevo acceso seguro a Intranet.
6. Durante el trimestre se continuó con las actividades de  implementación de: 
 - Plan de Seguridad y Privacidad en la Información 
 - Plan de Tratamiento de Riesgos de Seguridad de la Información
</t>
  </si>
  <si>
    <t>Como soporte de lo realizado, se tiene: 
1. Actualización del plan de servicios tecnologicos 
2 ctualización del plan de  documentos asociados con el dominio de Gobierno de TI
3. Actualizar los servicios ciudadanos digitales existes e implementación de nuevos
4. Actualizar los sistemas de información existes e implementación de nuevos, con el fin de mejorar su funcionalidad, accesibilidad y usabilidad 
5. Evidencia de la publicación del servicio.
6. Documentos de despliegue de las funcionalidades.</t>
  </si>
  <si>
    <t>En cumplimiento de la meta, se avanzó en:
Puesta en funcionamiento  de los siguientes servicios:
1. Servicios del sistema de georeferenciación (ArcGis)
Se avanzó en identificación de necesidades de los siguientes servicios:
1. Servicios  de  disposición, monitoreo y soporte bienes tecnológicos
Se avanzó en diseño y presentación de propuesta de los siguientes servicios:
1. Redes de comunicaciones (networking), canales de comunicación, internet
2. Telefonía IP
3. Impresión
4. Mesa de Servicio</t>
  </si>
  <si>
    <t>Tiempos extensos para la puesta en funcionamiento de los servicios tecnológicos</t>
  </si>
  <si>
    <t>Diligenciamiento y seguimiento mensual del plan de trabajo de servicios tecnológicos, donde se toma la decisión de realizar la presentación anticipada de documentos de diseño de propuesta.</t>
  </si>
  <si>
    <t xml:space="preserve">Como soporte de lo realizado se cuenta:
a.Plan para  actualizar los servicios tecnológicos existentes e implementar nuevos, de acuerdo con los lineamientos distritales y nacionales y las mejores prácticas. </t>
  </si>
  <si>
    <t>En cumplimiento de la meta, se avanzó en:
Se continuó con la prestación de los siguientes servicios: 1. Servicios del sistema de georeferenciación (ArcGis)
Puesta en funcionamiento  de los siguientes servicios:
1. Redes de comunicaciones (networking), canales de comunicación, internet
2. Telefonía IP
3. Impresión
4. Servicios  de  disposición, monitoreo y soporte bienes tecnológicos
Se avanzó en identificación de necesidades de los siguientes servicios:
1. Servicios  de  disposición, monitoreo y soporte bienes tecnológicos
2. Escritorios virtuales</t>
  </si>
  <si>
    <t>En cumplimiento de la meta, se avanzó en: 
Se continuó con la prestación de los siguientes servicios: 
1. Servicios del sistema de georeferenciación (ArcGis) 
2. Redes de comunicaciones (networking), canales de comunicación, internet
3. Telefonía IP
4. Impresión, fotocopiado y escaneo
5. Servicios  de  disposición, monitoreo y soporte bienes tecnológicos
Puesta en funcionamiento  de los siguientes servicios:
1. Mesa de servicios
Se finalizó la identificación de  diseño y presentación de propuesta de los siguientes servicios:
1. Antivirus
2. Servicio de herramientas de colaboración
Se avanzó en identificación de necesidades de los siguientes servicios:
1. Escritorios virtuales</t>
  </si>
  <si>
    <t xml:space="preserve">Se actualizó y avanzó en la ejecución del Plan para actualizar los servicios tecnológicos existentes e implementar nuevos con el diseño de propuestas para renovación de servicios tecnológicos que optimicen la productividad de la Entidad.
Se continuó con el funcionamiento de los  servicios tecnológicos:
1. Servicios del sistema de georeferenciación (ArcGis) 
2. Servicio de redes de comunicación (networking), canales de comunicación, internet
3. Servicio de telefonía IP
4. Servicio de impresión, fotocopiado y escaneo
5. Servicios de disposición y soporte bienes tecnológicos
6. Mesa de Servicios
7. Servicio de herramientas de colaboración
Se finalizaron las actividades para la puesta en funcionamiento de los servicios tecnológicos:
1. Antivirus
2. Licenciamiento Adobe
</t>
  </si>
  <si>
    <t xml:space="preserve">Como soporte de lo realizado se cuenta con:
1. Plan para  actualizar los servicios tecnológicos existentes e implementar nuevos, de acuerdo con los lineamientos y las mejores prácticas. </t>
  </si>
  <si>
    <t xml:space="preserve">En cumplimiento a la meta, se actualizó en plan de:
1. Actualización del plan revisión Documental
2. Formalización en el portal MiPG de los procedimientos de:
a. Gestión de Requerimientos técnologicos de TI
b. Gestión de incidentes y/o problemas
c. Uso y apropiación
3. Apropación en el comite de Gestión y Desempeño  de los Planes: Estrategico -PETI,  de Tratamientos de Riesgos y  de Seguridad y Privacidad de la Información </t>
  </si>
  <si>
    <t>Como soporte se tiene:
1. Plan de  revisión Documental
2. Procedicimientos de:
a. Gestión de Requerimientos técnologicos de TI
b. Gestión de incidentes y/o problemas
c. Uso y apropiación
3. Plan Estrategico -PETI, Plan de Tratamientos de Riesgos y Plan de Seguridad y Privacidad de la Información</t>
  </si>
  <si>
    <t xml:space="preserve">En cumplimiento a la meta, se avanzó en las siguientes actividades:
1. Actualización del plan revisión Documental
2. Caracterización del proceso de Gestión de Tecnologias de la Información
3. Se avanza en la actualización de los 53 documentos que hacen parte del proceso de Gestión de Tecnologias de Información </t>
  </si>
  <si>
    <t>Como soporte se tiene:
1. Plan de  revisión Documental
2. Caracterización del proceso de Gestión de Tecnologias de información
3. Correo con los lineamientos dados y documentos maestro con el estado actual de la documentación</t>
  </si>
  <si>
    <t>"En cumplimiento a la meta, se avanzó en las siguientes actividades:
1. Actualización del plan revisión Documental con corte a 30 de septiembre del 2023
2. Se continua  con la actualización de los 3 documentos que hacen parte del proceso de Gestión de Tecnologias de Información " de acuerdo a lo requerido en la actulización de mapa de riesgos de la Entidad</t>
  </si>
  <si>
    <t>La complejidad de  la actualización  de algunos procedimientos, ha demando hacer mas mesas de trabajo de las previstas.</t>
  </si>
  <si>
    <t xml:space="preserve">Se ha efectuado seguimiento a través de correo electronico a la actualización de los documentos </t>
  </si>
  <si>
    <t xml:space="preserve">Como soporte se tiene:
1. Plan de  revisión Documental
2. Listado maestro con los documentos actualizados </t>
  </si>
  <si>
    <t xml:space="preserve">"En cumplimiento a la meta, se avanzó en las siguientes actividades:
1. Actualización del plan revisión Documental con corte a 30 de diciembre del 2023
2. Actualización de los  documentos que hacen parte del proceso de Gestión de Tecnologias de Información "" de acuerdo a lo requerido en la actulización de mapa de riesgos de la Entidad"
3. Documentos preliminares: PETI, plan de Seguridad y privacidad de la información y Plan de Tratamiento de riesgos de seguridad de la información </t>
  </si>
  <si>
    <t>Como soporte se cuenta con:
Plan de actualización de revisión documental</t>
  </si>
  <si>
    <t>En cumplimiento de la meta propuesta, se han realizado las siguientes actividades:
1. Se realizó la propuesta del icono identificador  del nuevo servicio ciudadano ARGOS para aprobación y la propuesta gráfica de la interfaz para publicación en la web. Con esta actividad se da cumplimiento a lo propuesto.
Adicional se realizaron actividades de evaluación de los 15 Servicios Ciudadanos Digitales. 
- Se establecieron los Servicios Ciudadanos Digitales que tienen menos uso.
- Se realizaron mesas de trabajo con la Oficina de Atención al Ciudadano con el fin de definir una estrategia para desarrollar Servicios Ciudadanos que tengan mayor impacto y puedan ser de mayor utilizados para la ciudadanía en general.</t>
  </si>
  <si>
    <t>Como soporte de las actividades realizadas se tiene:
1. Archivos de propuestas gráficas para visualización y publicación del servicio a nivel de interfaz gráfica para los usuarios finales.
2. Comunicaciones a los usuarios funcionales de los servicios con menos uso, solicitando verificación de usabilidad.
3. Actas de las reuniones sostenidas con los usuarios que requieren cambios o modificaciones de los servicios ciudadadanos</t>
  </si>
  <si>
    <t>En cumplimiento de la a meta propuesta, se desarrollaron las siguientes actividades:
Se puso a disposición de la ciudadanía en el sitio web, el Servicio Ciudadano Digital denominado ARGOS, cuyo objetivo es el registro de las cámaras de seguridad propiedad de terceros que se puedan integrar con el C4, según lo dispuesto en el Acuerdo 815 de 2021.
a. Se realizó el botón y publicación del servicio desde la intranet y portal web de la Entidad.
b. Se inició el video intructivo para apoyo de los ciudadanos con el servicio ciudadano Argosc. Se realizó el levantamiento de información según requerimiento para el Servicio Ciudadano Digital dirigido a personas con discapacidad viusual y auditiva.</t>
  </si>
  <si>
    <t xml:space="preserve">Para la finaliación del video se tuvo dificultado por temas de actualización del servicio </t>
  </si>
  <si>
    <t>Como soporte se tiene:
1.Pantallazo de servicios Ciudadano Digital ARGOS y  Enlace de acceso al servicio descrito: https://scj.gov.co/es/transparencia/tramites-y-servicios/servicios
2. Documento de Caso de Uso para el servicio descrito.</t>
  </si>
  <si>
    <t xml:space="preserve">En cumplimiento de la a meta propuesta, se desarrollaron las siguientes dos (2) actividades: 
1- Se finalizó el video tutorial Argos con lenguaje de señas para publicación y ayuda visual de los ciudadanos..
2- Se realizó el brief de concepto para la divulgación de los siguientes servicios: Certificación de Contratos, Consultar el estado de sus solicitudes, Generar Inventario Individual,  Registro de Cámaras de Vídeo, 
</t>
  </si>
  <si>
    <t>Contar con los tiempos de la OAC para el desarrollo de la campaña por temas de recurso humano.</t>
  </si>
  <si>
    <t>.Se elaboraron  con mayor anticipación las piezas comunicaciones, las cuales fueron emitidas a la Oficina Asesora de Comunicaciones y de esta forma cumplir con los tiempos definidos</t>
  </si>
  <si>
    <t xml:space="preserve">
Como soporte: 
1-  video tutorial Argos con lenguaje de señas para publicación y ayuda visual de los ciudadanos..
2- brief de concepto para la divulgación de los siguientes servicios: Certificación de Contratos, Consultar el estado de sus solicitudes, Generar Inventario Individual,  Registro de Cámaras de Vídeo, </t>
  </si>
  <si>
    <t xml:space="preserve">Se realizó la ejecución y publicación de la campaña de la oferta deservicios ciudadanos digitales con la publicación de información por diferentes canales de información </t>
  </si>
  <si>
    <t>Piezas gráficas de divulgación</t>
  </si>
  <si>
    <t xml:space="preserve">En cumplimiento a la meta, se ejecutó lo siguiente:
Primer reporte del estado de los  proyectos del 2023, el cual fue remitido a los Directivos el 11 de abril del 2023, en el cual se pueden evidenciar el avance de cada uno de los proyectos </t>
  </si>
  <si>
    <t>Memorando Reporte del estado proyectos PETI- Corte 1er trimestre2023</t>
  </si>
  <si>
    <t xml:space="preserve">En cumplimiento a la meta, se ejecutó lo siguiente:
Segundo reporte del estado de los  proyectos del 2023, el cual fue remitido a los Directivos el 10 de julio del 2023, en el cual se pueden evidenciar el avance de cada uno de los proyectos </t>
  </si>
  <si>
    <t>Memorando Reporte del estado proyectos PETI- Corte 2do trimestre2023</t>
  </si>
  <si>
    <t xml:space="preserve">En cumplimiento a la meta, se ejecutó lo siguiente: 
Segundo reporte del estado de los  proyectos del 2023, el cual fue remitido a los Directivos el 06 de octubre del 2023, en el cual se pueden evidenciar el avance de cada uno de los proyectos </t>
  </si>
  <si>
    <t>La entrega de información a tiempo de cada uno de los reportes mensuales de cada proyecto.</t>
  </si>
  <si>
    <t>Seguimiento mensual de cada uno de los reportes de los proyectos que se encuentran en ejecución en la presente vigencia.</t>
  </si>
  <si>
    <t>Memorando Reporte del estado proyectos PETI- Corte 3er trimestre2023</t>
  </si>
  <si>
    <t>En cumplimiento a la meta propuesta, se desarrollo lo siguiente:, 
1. Se realizó el tercer reporte trimestral a través de memorando que corresponde al estado de los proyectos del 2023, en este informe se evidencia el porcentaje de avance en la ejecución de cada uno de los proyectos  del PETI. El informe se publicó a través de memorando con numero de radicado: 3-2023-36177. con fecha del 6 de octubre de 2023.
2.   Se realizó el cuarto reporte trimestral a través de memorando que corresponde al estado de los proyectos del 2023, en este informe se evidencia el porcentaje de avance en la ejecución de cada uno de los proyectos del PETI. El informe se publicó a través de memorando con numero de radicado: 3-2024-108. con fecha del 4 de enero de 2024</t>
  </si>
  <si>
    <t xml:space="preserve">
Como soporte se tiene: 
1. Memorando Reporte del estado proyectos PETI- Corte 3er trimestre 2023 numero de radicado: 3-2023-36177. con fecha del 6 de octubre de 2023.
2. Memorando Reporte del estado proyectos PETI- Corte 4to trimestre 2023 numero de radicado: 3-2024-108. con fecha del 4 de enero de 2024.</t>
  </si>
  <si>
    <t>Respecto a las acciones para el fortalecimiento del uso y apropiación de las soluciones tecnológicas:
1. Se realizó la consolidación de necesidades tecnológicas de divulgación, entrenamientos y sensibilización en el plan de Uso y Apropiación, este se ejecutará durante la vigencia 2023, a través de mesas de trabajos con los equipos de la Dirección.
2. En el primer trimestre del 2023, se desarrollaron las campañas de; a) Doble factor de autenticación con un total de publicación de 6 piezas, sensibilizando el cambio en canales   de comunicación como: pantalla de tv, correo institucional, WallPaper, intranet, esto con el objetivo de prevenir el acceso no autorizado a las 1500 cuentas de usuario de la Secretaria. B) Expectativa sobre transición a SIGA con un total de 10 piezas por correo institucional por medio de pantallas tv, intranet, Wallpaper y prelanzamiento presencial.
3. En relación a los entrenamientos, se realizaron 13 sobre: Inducción institucional (5), SISCO (1), SIMBA (6), SIGA (1) contando con la participación de 321 colaboradores.
4. En Publicaciones, un total de 23, Sobre:
a. Seguridad de la información (2),
b. Sistemas de la información: calendario SISCO (1), alertas inmediatas (2), alerta preventiva (1), y datos abiertos (1).
c. Soluciones tecnológicas (2)
d. Gestiones de cambio (15)</t>
  </si>
  <si>
    <t>Como soporte se cuenta con el plan de uso y apropiación diligenciado y la matriz de publicaciones campañas y entrenamiento como seguimiento y consolidado diario.</t>
  </si>
  <si>
    <t>En el segundo trimestre del 2023, se dio seguimiento y ejecuto el plan de uso y apropiación de la siguiente manera, para lo cual se realizaron las siguientes actividades:
1. Campaña de gestión de proyectos con el objetivo de promover la concientización y sensibilización del modelo de gestión de proyectos mediante la divulgación de un video y una pieza grafica por correo electrónico. 
2. Se avanzo con campaña de prelanzamiento y lanzamiento sobre transición a SIGA con un total 42 piezas publicadas en correo institucional, Intranet, pantallas TV, video y Wall Paper. 
3. Se cierra la campaña de doble factor de autenticación mediante la publicación de una pieza grafica informando el cumplimiento del despliegue de la política en toda la Entidad.
4. En cuanto a los entrenamientos del segundo trimestre se realizaron en total 27 relacionados con Inducción institucional (3), SISCO (1), CHARLAS (2), SIGA (17), SIMBA (1) contando con la participación de 1424 colaboradores.
5. Se realizó y publicó el Centro de Aprendizaje donde reposan las grabaciones de las charlas y entrenameintos con los instructivos de acuerdo a las solicitudes gestionadas.
       Se publicaron un total de 49 piezas: Seguridad de la información (10), Sistemas de la información: (19), Soluciones tecnológicas (9) , Servicios tecnológicos (3) y  Uso y Apropiación (8)
6. Se realizó y publicó el Centro de Aprendizaje donde reposan las grabaciones de las charlas y entrenameintos con los instructivos de acuerdo a las solicitudes gestionadas.</t>
  </si>
  <si>
    <t>Como soporte se cuenta con el plan de uso y apropiación diligenciado, la matriz de publicaciones campañas y entrenamiento como seguimiento y consolidado diario y un documento con la ruta del repositorio de las piezas gráficas publicadas mes a mes.</t>
  </si>
  <si>
    <t xml:space="preserve">Respecto a las acciones para el fortalecimiento del uso y apropiación de las soluciones tecnológicas se realizaron las siguientes actividades:
1. Entrenamientos y charlas se contó con la asistencias  453 colaboradores.
16 entrenamientos  sobre  herramientas colaborativas, centinela, siga, sidijus, lico, sirpa, creangel. inducciones institucionales, mesa de servicios, progessus.
5 Charlas sobre: Seguridad de la información, inteligencia artificial, derechos de autor, gestión de cambios y Ciberseguridad.
2. Campañas:
- Campaña de ciberseguridad
- Continuidad campaña SIGA centro de aprendizaje.
- Mesa de servicios
-Jueves Ciberseguros.
3. Publicaciones
Se realizaron 57 actividades de sensibiliación por medio de correo electrónico, banners informativos wallpaper y pantallas digitales.
</t>
  </si>
  <si>
    <t>La entrega de la información por parte de los equipos se retraza por lo cual el plan se ve afectado.</t>
  </si>
  <si>
    <t>Se realizan seguimientos con los líderes de equipo para recordarles la entrega de la información.</t>
  </si>
  <si>
    <t>Como soporte se tiene: 
1. Matriz entrenamietnos 
2. Consolidado Diario
3. Plan uso y apropiación</t>
  </si>
  <si>
    <t xml:space="preserve">En el cuarto trimestre del 2023, se dio continuidad a la estrategia de uso y apropiación realizando el seguimiento y ejecución el plan de uso y apropiación de la siguiente manera: 
Campañas de socialización de servicios: Se continuó con la campaña de mesa de servicios informando sobre los pasos para realizar requerimientos, actualización de documentación, diligenciamiento de encuesta de satisfacción.  
Se inició la campaña de divulgación de la oferta de servicios ciudadanos digitales  
Se dio culminación a la campaña de seguridad de la información con la ejecución del ejercicio de sala de crisis la cual se realizó de manera presencial en el auditorio central con la participación de directivos de la SSCJ. 
Sensibilizaciones: Por medio de publicaciones por los diferentes canales de información se realizaron 64 actividades de socialización e información sobre servicios tecnológicos, invitaciones a charlas y entrenamientos, gestiones de cambios, alertas de servicios, infraestructura tecnológica, actualizaciones, seguridad de la información etc. 
Entrenamientos y charlas: Se realizaron 7 charlas sobre seguridad de la información, gobernanza de datos, inteligencia artificial, derechos de autor. Y 10 entrenamientos sobre herramientas colaborativas, portal de autogestión, SIGA, SISCO, encuestas de satisfacción servicio al ciudadano, SISIPEC. Los entrenamientos y charlas realizados tuvieron una participación de 485 colaboradores que asistieron al menos a un entrenamiento. </t>
  </si>
  <si>
    <t xml:space="preserve">Como soporte se tiene: 
1. Matriz entrenamietnos 
2. Consolidado Diario
3. Plan uso y apropiación
4. Piezas gráficas publicadas </t>
  </si>
  <si>
    <t xml:space="preserve">FORMULACIÓN </t>
  </si>
  <si>
    <t>Seleccinar oficina, oficinas asesora o subsecretarias, para el caso de las Direcciones la subsecretaria a la cual hacen parte.</t>
  </si>
  <si>
    <t>Seleccionar la dependencia a la que corresponde la información a diligenciar.</t>
  </si>
  <si>
    <t>Seleccionar el proceso al cual se encuentra asociado la dependencia. En el caso que aplique.</t>
  </si>
  <si>
    <t>OBJETIVO ESTRATEGICO</t>
  </si>
  <si>
    <t>Seleccionar el objetivo estrategico al que se encuentra asociado la actividad.  En el caso que aplique.</t>
  </si>
  <si>
    <t>POLITICA MIPG</t>
  </si>
  <si>
    <t>Seleccionar la política del Modelo Integrado de Planeación y Gestión MIPG asociada la actividad. En el caso que aplique</t>
  </si>
  <si>
    <t xml:space="preserve">Corresponde a la actividad a las que se compromete la dependencia para la vigencia, su descripción debe reflejar una acción concreta, clara, medible y verificable. </t>
  </si>
  <si>
    <t>Corresponde al porcentaje o número con lo cual se mide la actividad.</t>
  </si>
  <si>
    <t>Determinar el nivel de importancia de cada actividad, reflejado en el valor porcentual que se asigna a cada una de ellas, la sumatoria de los ponderados debe ser del 100%.</t>
  </si>
  <si>
    <t>PROGRAMACIÓN POR TRIMESTRE</t>
  </si>
  <si>
    <t>Corresponde a la distribución de la meta (cantidad) para cada trimestre de la vigencia,  registrar la programación.</t>
  </si>
  <si>
    <t>Valor total de acuerdo con el tipo de meta y la planeación de la actividad.</t>
  </si>
  <si>
    <r>
      <rPr>
        <sz val="11"/>
        <color rgb="FF000000"/>
        <rFont val="Calibri"/>
        <family val="2"/>
        <scheme val="minor"/>
      </rPr>
      <t>Seleccionar el tipo de meta correspondiente para su medición:
a)</t>
    </r>
    <r>
      <rPr>
        <b/>
        <sz val="11"/>
        <color rgb="FF000000"/>
        <rFont val="Calibri"/>
        <family val="2"/>
        <scheme val="minor"/>
      </rPr>
      <t xml:space="preserve"> Sumatoria:</t>
    </r>
    <r>
      <rPr>
        <sz val="11"/>
        <color rgb="FF000000"/>
        <rFont val="Calibri"/>
        <family val="2"/>
        <scheme val="minor"/>
      </rPr>
      <t xml:space="preserve"> Meta que mide los avances progresivos de la actividad formulada y que al finalizar la vigencia determinan el cumplimiento de la meta anual. 
b)</t>
    </r>
    <r>
      <rPr>
        <b/>
        <sz val="11"/>
        <color rgb="FF000000"/>
        <rFont val="Calibri"/>
        <family val="2"/>
        <scheme val="minor"/>
      </rPr>
      <t xml:space="preserve"> Demanda</t>
    </r>
    <r>
      <rPr>
        <sz val="11"/>
        <color rgb="FF000000"/>
        <rFont val="Calibri"/>
        <family val="2"/>
        <scheme val="minor"/>
      </rPr>
      <t xml:space="preserve">: Meta que se mide de acuerdo con las solicitudes o requerimientos de información y/o documentación que se reciben y requieren atención, trámite y respuesta.
c) </t>
    </r>
    <r>
      <rPr>
        <b/>
        <sz val="11"/>
        <color rgb="FF000000"/>
        <rFont val="Calibri"/>
        <family val="2"/>
        <scheme val="minor"/>
      </rPr>
      <t>Constante</t>
    </r>
    <r>
      <rPr>
        <sz val="11"/>
        <color rgb="FF000000"/>
        <rFont val="Calibri"/>
        <family val="2"/>
        <scheme val="minor"/>
      </rPr>
      <t xml:space="preserve">: Se usa cuando la meta es permanente durante todos los trimestres. Este tipo de meta se utiliza cuando se proyecta realizar la misma acción todos los periodos en los que se programe y no es necesario distribuir el cumplimiento de la meta en diferentes momentos.
</t>
    </r>
  </si>
  <si>
    <t xml:space="preserve">SEGUIMIENTO </t>
  </si>
  <si>
    <t>Registrar el avance numérico ejecutado en el periodo evaluado, de acuerdo con el tipo de meta y programación.</t>
  </si>
  <si>
    <t>No registrar información en este campo, el formato con los datos registrados suministrará un valor.</t>
  </si>
  <si>
    <t>% DE EJECUCIÓN</t>
  </si>
  <si>
    <t>Cumplimiento por actividad %</t>
  </si>
  <si>
    <t>Seguimiento primera línea de defensa</t>
  </si>
  <si>
    <t>Logros</t>
  </si>
  <si>
    <t>Describir las actividades realizadas y sus beneficios para lograr la meta programada durante el periodo a reportar.</t>
  </si>
  <si>
    <t>Dificultades</t>
  </si>
  <si>
    <t>Describir las situaciones que pudieron afectar negativamente el avance programado en la actividad.</t>
  </si>
  <si>
    <t>Medidas Correctivas</t>
  </si>
  <si>
    <t>Describir las acciones que se desarrollaron para retomar la programación establecida inicialmente.</t>
  </si>
  <si>
    <t>Medio de verificación</t>
  </si>
  <si>
    <t>Describir los documentos, archivos o información que soporta la ejecución de la actividad</t>
  </si>
  <si>
    <t>Monitoreo segunda línea de defensa (OAP)</t>
  </si>
  <si>
    <t>Oportunidad en la entrega de la información</t>
  </si>
  <si>
    <t>La Oficina Asesora de Planeación indicará si el reporte se entrego de manera oportuna.</t>
  </si>
  <si>
    <t>Observaciones</t>
  </si>
  <si>
    <t>La Oficina Asesora de Planeación registrara información relacionada con la coherencia entre:
 - Ejecución.
 - Evidencia.
 - Logros descritos.</t>
  </si>
  <si>
    <t>La Oficina Asesora de Planeación indicará si el reporte se entregó de manera oportuna.</t>
  </si>
  <si>
    <t>TRIMESTRE  4</t>
  </si>
  <si>
    <t>PROCESOS</t>
  </si>
  <si>
    <t xml:space="preserve">OBJETIVO PROCESO </t>
  </si>
  <si>
    <t>PLANES DECRETO 612</t>
  </si>
  <si>
    <t>Objetivos Estrategicos</t>
  </si>
  <si>
    <t>Unidad de medida</t>
  </si>
  <si>
    <t>Despacho</t>
  </si>
  <si>
    <t>Orientar y apoyar la formulación de políticas, proyectos y planes institucionales realizando su monitoreo; así como la generación de conceptos para el desarrollo de equipamientos en materia de seguridad y justicia, mediante la aplicación de instrumentos y metodologías del orden nacional y distrital con el fin de cumplir el logro de la misión y los objetivos institucionales.</t>
  </si>
  <si>
    <t>1. Plan Institucional de Archivos de la Entidad ­PINAR</t>
  </si>
  <si>
    <t>Reportes</t>
  </si>
  <si>
    <t xml:space="preserve">Administrar las actividades de implementación del Modelo Integrado de Planeación y Gestión mediante la definición y aplicación de orientaciones, acompañamiento y monitoreo de políticas y planes relacionadas con el modelo con el fin de consolidar la operación por procesos y promover la mejora continua institucional.
</t>
  </si>
  <si>
    <t>2. Plan Anual de Adquisiciones</t>
  </si>
  <si>
    <t>1.Diseñar e implementar estrategias y acciones con enfoques transversales de promoción de la cultura ciudadana, género, población vulnerada y territorial, que permitan la reducción de las problemáticas, factores de riesgo y delitos que afectan las condiciones de seguridad, convivencia y justicia en Bogotá́.</t>
  </si>
  <si>
    <t>Informes</t>
  </si>
  <si>
    <t>Gestionar las soluciones e infraestructura tecnológica de la Entidad aplicando el marco de referencia de Arquitectura TI y la implementación de las Políticas de Gobierno y Seguridad Digital para satisfacer las necesidades tecnológicas de los procesos, que permita contar con información oportuna y de calidad para la toma de decisiones, optimizar los recursos y contribuir con el cumplimiento de los objetivos estratégicos y políticas de la Secretaría Distrital de Seguridad, Convivencia y Justicia - SDSCJ.</t>
  </si>
  <si>
    <t>3. Plan Anual de Vacantes</t>
  </si>
  <si>
    <t>Evaluaciones</t>
  </si>
  <si>
    <t xml:space="preserve">Dar a conocer y comunicar la gestión y los servicios de seguridad, convivencia y justicia, a través de la implementación del plan estratégico de comunicaciones, con el propósito de interactuar y mantener informada la ciudadanía, a los servidores públicos y demás grupos de interés, posicionando la entidad.
</t>
  </si>
  <si>
    <t>4. Plan de Previsión de Recursos Humanos</t>
  </si>
  <si>
    <t>Actividades</t>
  </si>
  <si>
    <t>Gestión del Conocimiento y la Innovación Publica</t>
  </si>
  <si>
    <t>Promover actividades para la generación, recolección, evaluación y distribución del conocimiento, mediante el diseño y aplicación de las herramientas y metodologías para el análisis y circulación de información con el fin de facilitar el aprendizaje y la  innovación.</t>
  </si>
  <si>
    <t>5. Plan Estratégico de Talento Humano</t>
  </si>
  <si>
    <t>4.Desarrollar programas especiales de protección para que los niños, niñas y jóvenes no sean cooptados e instrumentalizados por estructuras criminales.</t>
  </si>
  <si>
    <t>Seguimientos</t>
  </si>
  <si>
    <t>Gestionar los escenarios y mecanismos de relacionamientos con la ciudadanía, mediante la articulación de acciones de servicio al ciudadano, participación ciudadana en la gestión, racionalización de trámites, transparencia y acceso a la información y lucha contra la corrupción, con el fin de facilitar, agilizar y garantizar el acceso al ejercicio de los derechos de los grupos de valor e interés de la Secretaría de Seguridad Convivencia y Justicia, el cumplimiento de sus obligaciones, y combatir la corrupción.</t>
  </si>
  <si>
    <t>6. Plan Institucional de Capacitación</t>
  </si>
  <si>
    <t>5.Implementar estrategias y acciones interinstitucionales orientadas a mejorar la confianza entre la ciudadanía y la institucionalidad a través del fortalecimiento de conductas de auto regulación, regulación mutua, diálogo y participación social y cultura ciudadana que transformen las conflictividades sociales y mejoren la seguridad ciudadana.</t>
  </si>
  <si>
    <t>Actas</t>
  </si>
  <si>
    <t>Gestionar el desarrollo integral del talento humano de la Entidad para contribuir al logro de los retos estratégicos institucionales, a partir del mejoramiento y fortalecimiento de las competencias, capacidades, conocimientos, habilidades y calidad de vida de las personas, articulando los intereses individuales y las necesidades organizacionales.</t>
  </si>
  <si>
    <t>7. Plan de Incentivos Institucionales</t>
  </si>
  <si>
    <t xml:space="preserve">Analizar y suministrar información cuantitativa y cualitativa, por medio de la recolección y procesamiento de datos para dar respuesta a requerimientos de información, generar conocimiento y apoyar en la gestión de políticas públicas en materia de seguridad, convivencia y justicia.
</t>
  </si>
  <si>
    <t>8. Plan de Trabajo Anual en Seguridad y Salud en el Trabajo</t>
  </si>
  <si>
    <t>7.Implementar estrategias para fortalecer la convivencia ciudadana desde la aplicación del Código Nacional de Seguridad y Convivencia.</t>
  </si>
  <si>
    <t>Correo electrónico</t>
  </si>
  <si>
    <t>Gestión Tecnológica de Seguridad y Emergencias</t>
  </si>
  <si>
    <t xml:space="preserve">Gestionar las herramientas tecnológicas de seguridad y emergencias por medio de proyectos de infraestructura, soporte, asesoría y supervisión a la prestación de los servicios tecnológicos para garantizar la operación de los sistemas. </t>
  </si>
  <si>
    <t>9. Plan Anticorrupción y de Atención al Ciudadano</t>
  </si>
  <si>
    <t>8.Consolidar un sistema de seguridad de alcance distrital y regional que permita la reducción de los índices de criminalidad en la ciudad basado en el trabajo articulado con organismos de seguridad en temas operativos y de inteligencia, la integración tecnológica preventiva y de soporte a la mitigación de riesgos.</t>
  </si>
  <si>
    <t>Actos administrativos</t>
  </si>
  <si>
    <t xml:space="preserve">Administrar los Bienes y Servicios requeridos por los organismos de seguridad, convivencia y acceso a la justicia a través de la supervisión de los contratos suscritos para el fortalecimiento de las condiciones de seguridad, convivencia y acceso a la justicia en el distrito capital. 
</t>
  </si>
  <si>
    <t>10. Plan Estratégico de Tecnologías de la Información y las Comunicaciones -­ PETI</t>
  </si>
  <si>
    <t>9. Implementar una estrategia conjunta de Bogotá́ Región, que involucre espacios estratégicos de coordinación, protección a infraestructura estratégica y medio ambiente, articulación de sistemas de inteligencia, judicialización efectiva y reducción de la impunidad, fortalecimiento tecnológico e innovación, información para la toma de decisiones y atención a poblaciones priorizadas.</t>
  </si>
  <si>
    <t>Bases de datos</t>
  </si>
  <si>
    <t>Articular y gestionar las herramientas tecnológicas, operacionales y humanas dispuestas por el Distrito Capital para la atención de seguridad y emergencias, a través de la implementación de procedimientos, protocolos y modelos de operación, la innovación tecnológica y transferencia de conocimiento, con el propósito de dar una respuesta coordinada, eficiente y oportuna a los eventos de seguridad y emergencias que ocurren en Bogotá, D.C; a la vez que genera información centralizada y confiable para la toma de decisiones y aporta conocimiento para la prevención y anticipación de dichos eventos.</t>
  </si>
  <si>
    <t>11. Plan de Tratamiento de Riesgos de Seguridad y Privacidad de la Información</t>
  </si>
  <si>
    <t>Plan</t>
  </si>
  <si>
    <t xml:space="preserve">Gestionar la política pública de seguridad y convivencia ciudadana distrital, en lo concerniente a prevención y control del delito y lo que corresponde a este sector administrativo respecto a la preservación del orden público, mediante la formulación, implementación, seguimiento y evaluación de planes, programas, proyectos, estrategias, iniciativas e intervenciones a 
desarrollar junto con las autoridades y la participación de la ciudadanía, para el mejoramiento de las condiciones de seguridad y convivencia.
</t>
  </si>
  <si>
    <t>12. Plan de Seguridad y Privacidad de la Información</t>
  </si>
  <si>
    <t>Procesos precontractuales</t>
  </si>
  <si>
    <t>Prestar los servicios de seguridad, atención al trámite jurídico y atención integral básica a las personas privadas de la libertad de la Cárcel Distrital de Varones y anexo de mujeres, mediante el cumplimiento de las normas constitucionales y legales, que rigen el centro carcelario, con los programas de resocialización para garantizar su calidad de vida, seguridad y respeto de los derechos humanos dentro del establecimiento carcelario.</t>
  </si>
  <si>
    <t>Política 12 – Racionalización de trámites</t>
  </si>
  <si>
    <t>Mesas de trabajo</t>
  </si>
  <si>
    <t>Liderar, orientar y coordinar con las entidades competentes la adopción y la ejecución de políticas mediante estrategias que promuevan la convivencia, los Métodos de Resolución de Conflictos programas y estrategias basados en la Justicia Juvenil Restaurativa, programa de atención a pospenados y las acciones de protección, sociales, preventivas y pedagógicas con el propósito de disminuir las barreras de acceso a la justicia en los ciudadanos.</t>
  </si>
  <si>
    <t>Investigaciones</t>
  </si>
  <si>
    <t>Gestionar los recursos al servicio de la Entidad, mediante la prestación de los servicios de apoyo administrativo, logístico y control de inventarios, con el fin de garantizar el efectivo funcionamiento de la Entidad.</t>
  </si>
  <si>
    <t>Campañas</t>
  </si>
  <si>
    <t>Gestionar las operaciones financieras con cargo al presupuesto asignado a la entidad, a través del registro de las operaciones económicas en contabilidad para garantizar la elaboración y reporte de los estados financieros a los entes de control en forma comprensible, relevante y confiable, para que sean consultados por los ciudadanos y por los interesados en la información 
financiera.</t>
  </si>
  <si>
    <t>Adquirir los bienes, obras y servicios requeridos por las diferentes dependencias de la entidad y organismos de seguridad, convivencia y acceso a la justicia, mediante el cumplimiento de las diferentes etapas precontractuales y contractuales para el mejoramiento de la seguridad, convivencia y justicia en el Distrito Capital.</t>
  </si>
  <si>
    <t>Contratos</t>
  </si>
  <si>
    <t>Gestionar la gestión documental de la Entidad, mediante la administración, custodia, conservación y preservación de la memoria y el patrimonio documental de la Secretaría Distrital de Seguridad, Convivencia y Justicia, facilitando su acceso y consulta, con el fin de resguardar la información física y electrónica como un activo institucional.</t>
  </si>
  <si>
    <t>Socializaciones</t>
  </si>
  <si>
    <t>Orientar y gestionar el orden jurídico de la entidad por medio del ejercicio de la representación judicial, extrajudicial y administrativa de la entidad, tramitar y decidir los recursos de apelación de las decisiones que profieran los inspectores y corregidores Distritales de policía, respecto de los comportamientos contrarios a la convivencia y brindar asesoría jurídica a todas las dependencias en los diferentes temas que son competencia de la Dirección Jurídica y Contractual, con el fin de proteger los intereses y derechos de la Secretaría disminuyendo eventuales riesgos legales o jurídicos para la misma, conceptuar sobre las normas, proyectos o aspectos jurídicos que estén relacionados con cada una de las funciones y competencias de la SDSCJ. Adelantar la etapa de juzgamiento en primera instancia de los procesos disciplinarios contra los servidores y ex servidores de la Entidad, de conformidad con el Código General Disciplinario o aquella norma que lo modifique o sustituya y las demás disposiciones vigentes sobre la materia.</t>
  </si>
  <si>
    <t>Evaluar y asesorar de manera objetiva e independiente los componentes y elementos que conforman el Sistema de Control Interno de la SDSCJ por medio de la ejecución de los roles asignados a la Oficina de Control Interno con el propósito de dar cumplimiento a los lineamientos y la normatividad vigente.</t>
  </si>
  <si>
    <t>Metros</t>
  </si>
  <si>
    <t>Tramitar y evaluar las quejas, informes o peticiones presentadas en contra de los servidores públicos, de la Secretaría de Seguridad, Convivencia y Justicia de Bogotá, D.C., mediante actuaciones administrativas conforme a lo dispuesto en la Ley, estableciendo si existe o no responsabilidad disciplinaria. A su vez, a través de capacitaciones, sensibilizar a los funcionarios 
en el ejercicio de la función preventiva y/o correctiva en temas relacionados con la aplicación de la normatividad en materia disciplinaria, con el fin de garantizar el cumplimiento de los deberes, obligaciones y metas propuestas por la Entidad.</t>
  </si>
  <si>
    <t>Plan de trabajo</t>
  </si>
  <si>
    <t>Estrategias</t>
  </si>
  <si>
    <t>Solicitudes atendidas</t>
  </si>
  <si>
    <t>Seguidores</t>
  </si>
  <si>
    <t>Publicaciones</t>
  </si>
  <si>
    <t>Volumen</t>
  </si>
  <si>
    <t>Capacitación</t>
  </si>
  <si>
    <t>Documentos</t>
  </si>
  <si>
    <t>Lista de asistencia</t>
  </si>
  <si>
    <t>La meta se cumplió con el 100%  en el  tercer trimestre, con la  organizacion de los expedientes en papel y cds, de acuerdo con el acta  del mes de agosto</t>
  </si>
  <si>
    <t>Se observo mediante listado de documentos actualizado en el portal MIPG que para el tercer trimestre se solicito la actualización de 16 documentos. Revisado el portal se observa que los documentos quedaron formalizados.</t>
  </si>
  <si>
    <t>Se adjuntan documentos y archivo excel.</t>
  </si>
  <si>
    <t>Durante el trimestre se realizo la creación 16 documentos: 
Control y Uso de Herramientas
Diligenciamiento de los libros de servicios del personal de custodia y vigilancia
Lineamientos para el aislamiento temporal en la Unidad de Protección y Seguridad
Respuesta a Huelga Revuelta Disturbios
Egreso de Persona Privada de la Libertad
Control y Supervisión del Parque Automotor
Control y Manejo de llaves
Manual de Inducción Dirección Cárcel Distrital MA-CVS-1
Control de las Personas Privadas de la Libertad
Unidad Canina
Registro
Control de Visitas
Los cuales quedaron pubicados en el portal MIPG</t>
  </si>
  <si>
    <t>La actividad se cumplio en el tercer trimestre.</t>
  </si>
  <si>
    <t>Actividad no programada para el periodo</t>
  </si>
  <si>
    <t>Se observa que la dependencia realizó cargue de evidencias y registro de información.
La dependencia sobrepaso la meta anual definida de 94000 seguidores, ya lograron 96231  seguidores en las redes sociales de la Entidad.</t>
  </si>
  <si>
    <t>Se observa que la dependencia realizó cargue de evidencias y registro de información. La dependencias sobrepaso la meta establecida de 8 campañas de comunicación interna realizando 11 durante la vigencia.</t>
  </si>
  <si>
    <t xml:space="preserve">Para el cuarto trimestre de la vigencia se desarrollaron las siguientes actividades como parte del cumplimiento del plan de trabajo para la implementación del modelo de operación por procesos :
*Se ha realizado revisión metodologica y la actualización de los documentos que han atendido la estructura definida en la guía de creación y gestión de documentos del sistema de gestión G-FI-01.
*Se han desarrollado las mesas de trabajo con los líderes proceso y/o lideres operativos para la identificación de riesgos.
*Se han desarrollado las mesas de trabajo con los líderes proceso y/o lideres operativos para definición de contexto estrategico.
*Se han desarrollado las mesas de trabajo con los líderes proceso y/o lideres operativos para la identificación de oprtunidades.
*Se elaboran y  presentan los resultados del informe de auditoria y revisión por la Dirección en el comité institucional de gestión y desempeño.
* Se carga seguimiento al plan de trabajo implementación de modelo por procesos </t>
  </si>
  <si>
    <t xml:space="preserve">Se observó que la Oficina Centro de Comando, Control y Comunicaciones, registro información de los avances en el diagnóstico para la implementación de analítica de datos en el C4, como evidencia se observó  el informes final del Contrato 2154 - Consultoría de diagnostico del sistema de análisis de datos, integrados con el componente C4. </t>
  </si>
  <si>
    <t>Se observó que la Oficina Centro de Comando, Control y Comunicaciones, registro la información relacionada con la obtención de la certificación NENA 911, como evidencia se observó cargue de informes final del Contrato 1491 y acta de entrega y recibo a satisfacción de servicios del contrato.</t>
  </si>
  <si>
    <t>Se observó que la Oficina Centro de Comando, Control y Comunicaciones, registró la información relacionada con la intalación de los 4 sitios de repeticion del sistema de comunicaciones del radio troncalizadado en las localidades Cazuca y Sumapaz, meta que fue alcanzada en el tercer trimestre como se ibserva en el registro de ejecución; sin embagto, para este cuarto trimestre como cargo el informe final de supervisión del contrato 1570.</t>
  </si>
  <si>
    <t>Se observó que la Oficina de Análisis de Información y Estudios Estratégicos registro la información relacionada con los estudios para construir las herramientas, insumos y/o recomendaciones que faciliten la toma de decisiones de la Secretaría. Adcionalmente, se observo el cargue de los estudios de la Encuesta de seguridad y documento de convivencia de entornos escolares.</t>
  </si>
  <si>
    <t>Se observó que la Oficina de Análisis de Información y Estudios Estratégicos registro información y cargo las evidencias de la elaborarción de los 4 documentos de política pública.</t>
  </si>
  <si>
    <t>Se observó que la Oficina de Análisis de Información y Estudios Estratégicos, registro la información relacionada con la revisó  y actualización y la documentación del proceso "Gestión y análisis de la información" y cargo evidencias que soportan su actualización.</t>
  </si>
  <si>
    <t>La Oficina de Análisis de Información y Estudios Estratégicos  publicó 70 datos abiertos de los 72 programados para la vigencia en el portal distrital sobre indicadores y equipamientos de seguridad, convivencia y acceso a la justicia, se observa cargue de las evidecias de actualziación de datos abiertos en los meses de octubre, noviembre y diciembre.</t>
  </si>
  <si>
    <t xml:space="preserve">Se observó que la Oficina de Análisis de Información y Estudios Estratégicos registro la información y realizó cargue de archivo en Excel con el detalle de la ejecución del presupuesto de acuerdo a la  programación realizada. </t>
  </si>
  <si>
    <r>
      <t xml:space="preserve">Durante el segundo trimestre de la vigencia 2023 se presentó un aumento del 14% en el número de total seguidores, respecto al trimestre anterior, en las diferentes redes sociales de la entidad. Este aumento se da tomando como línea base el número de seguidores del primer trimestre de la vigencia 2023, que en ese momento contaba con 136.585 seguidores y al terminar el segundo trimestre del 2023 se cuenta con 158.717 seguidores.
</t>
    </r>
    <r>
      <rPr>
        <b/>
        <sz val="11"/>
        <color rgb="FF000000"/>
        <rFont val="Arial"/>
        <family val="2"/>
      </rPr>
      <t xml:space="preserve">ANÁLISIS DE CONTINGENCIA CRECIMIENTO DE SEGUIDORES:
</t>
    </r>
    <r>
      <rPr>
        <sz val="11"/>
        <color rgb="FF000000"/>
        <rFont val="Arial"/>
        <family val="2"/>
      </rPr>
      <t>Las metas se trazan teniendo en cuenta el comportamiento del año inmediatamente anterior. Luego de trazados esos indicadores, con la nueva dirección de la oficina se diseño una estrategia de comunicación digital y de contenidos, que han potenciado las redes sociales de manera extraordinaria, siendo TikTok la red con mayor crecimiento en número de seguidores.
Mientras en las redes de Facebook, Twitter y Facebook, el crecimiento de seguidores se mantiene dentro de las metas trazadas, con TikTok se ha presentado un crecimiento vertiginoso que ha generado que se superen los indicadores de la manera en que se ha registrado.
El mes de enero terminó con 7223, en marzo llegamos 11922 y para junio se llegó a 26 mil seguidores.</t>
    </r>
  </si>
  <si>
    <r>
      <t xml:space="preserve">Informe de ejecución contrato 1570 de 2022
</t>
    </r>
    <r>
      <rPr>
        <sz val="11"/>
        <color rgb="FF000000"/>
        <rFont val="Arial"/>
        <family val="2"/>
      </rPr>
      <t>https://scjgovcol.sharepoint.com/:f:/r/sites/OficinaAsesoradePlaneacin/Documentos%20compartidos/EVIDENCIAS%20SIG/POA/2023/C4/PRIMER%20TRIMESTRE/META%203?csf=1&amp;web=1&amp;e=leGsc5</t>
    </r>
  </si>
  <si>
    <t>Se observa el cumplimiento mediante documento de aseguimiento al plan anual de auditora 2023, que se cumplio con el 100% de las actividades programadas. Se recomienda que las mismas se cumplan en los periodos propuestos.</t>
  </si>
  <si>
    <t>Se observa mediante memorando 3-2023-39953 del 8 de noviembre que serealizó el respectivo seguimiento a los riesgos.</t>
  </si>
  <si>
    <t>Se observa mediante memorando 3-2023-36581 del 10 de octubre de 2023 se remitio informede seguimiento al Plan de Mejoramiento  Interno y mediante memorando 3-2023-37936  del 27 de octubre de 2023 se reimitio informe de plan de mejoramiento Contraloría de Bogotá- Tercer trimestre 2023.</t>
  </si>
  <si>
    <t>Se observo mediante acta de reunión  de la Sesión N° 4 Ordinaria y presentaciones del comité CICCI del 21 de diciembre 2023</t>
  </si>
  <si>
    <t>Se observa mediante matriz de seguimiento de requerimiento que se recibieron un total de 135 y se tramitaron con alertamiento 134, quedando pendiente un requerimiento recibido el 29 de diciembre.</t>
  </si>
  <si>
    <t>Se observa que de acuerdo con lo reportado se recibieon 38 solicitudes las cuales mediante soporte de formato de entrada de bienes se evidencia se atendieron</t>
  </si>
  <si>
    <t>Se observa mediante matriz de consolidación de requerimientos que los mismos se atendieron dejando registro de ello.</t>
  </si>
  <si>
    <t>Se observa mediante matriz de plan e trabajo archivistico, que se reporta el cumplimiento de lo programado para el periodo.</t>
  </si>
  <si>
    <t>Se observa mediante matriz de seguimiento de estados financieros que se realizó el respectivo seguimiento</t>
  </si>
  <si>
    <t>Se observa que se ralizo actualización a 4 procedimientos de Gestión Financiera, que de acuerdo por lo reportado corresponde a la necesidad de la dependencia.</t>
  </si>
  <si>
    <t>Se observa de acuerdo con reporte realizado que se realizo el tramite del 100% de las cuentas radicadas mensualmente</t>
  </si>
  <si>
    <t xml:space="preserve">Se realizó capacitación el dia 15 de diciembre de 2023 con el objetivo de orientar a las areas sobre el tramite de traslados presupuestales y pasivos exigibles y se brinda información respecto a las actividades relacionadas con el cierre de la vigencia 2023, conforme a lo establecido a las circulares internas de la Secretaria Distrital de Hacienda para la anulacion de CDP y constitución de reservas para los pasivos.	
</t>
  </si>
  <si>
    <t xml:space="preserve"> Acta de Capacitación
Listado de Asistencia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</si>
</sst>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 #,##0.00_-;_-* &quot;-&quot;??_-;_-@_-"/>
    <numFmt numFmtId="164" formatCode="0.0%"/>
    <numFmt numFmtId="165" formatCode="_-* #,##0_-;\-* #,##0_-;_-* &quot;-&quot;??_-;_-@_-"/>
  </numFmts>
  <fonts count="46"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0"/>
      <name val="Arial"/>
      <family val="2"/>
    </font>
    <font>
      <sz val="11"/>
      <name val="Calibri"/>
      <family val="2"/>
      <scheme val="minor"/>
    </font>
    <font>
      <b/>
      <sz val="11"/>
      <color rgb="FF000000"/>
      <name val="Calibri"/>
      <family val="2"/>
      <scheme val="minor"/>
    </font>
    <font>
      <sz val="11"/>
      <color rgb="FF000000"/>
      <name val="Calibri"/>
      <family val="2"/>
      <scheme val="minor"/>
    </font>
    <font>
      <sz val="11"/>
      <color theme="1"/>
      <name val="Arial"/>
      <family val="2"/>
    </font>
    <font>
      <sz val="11"/>
      <name val="Calibri"/>
      <family val="2"/>
    </font>
    <font>
      <sz val="8"/>
      <name val="Calibri"/>
      <family val="2"/>
      <scheme val="minor"/>
    </font>
    <font>
      <sz val="13"/>
      <color rgb="FF333333"/>
      <name val="Arial"/>
      <family val="2"/>
    </font>
    <font>
      <sz val="9"/>
      <color theme="1"/>
      <name val="Arial"/>
      <family val="2"/>
    </font>
    <font>
      <b/>
      <sz val="14"/>
      <color theme="0"/>
      <name val="Arial"/>
      <family val="2"/>
    </font>
    <font>
      <b/>
      <sz val="11"/>
      <color theme="1"/>
      <name val="Arial"/>
      <family val="2"/>
    </font>
    <font>
      <b/>
      <sz val="11"/>
      <name val="Arial"/>
      <family val="2"/>
    </font>
    <font>
      <b/>
      <sz val="10"/>
      <color theme="0"/>
      <name val="Arial"/>
      <family val="2"/>
    </font>
    <font>
      <b/>
      <sz val="11"/>
      <color theme="0"/>
      <name val="Arial"/>
      <family val="2"/>
    </font>
    <font>
      <b/>
      <sz val="24"/>
      <color theme="1"/>
      <name val="Arial"/>
      <family val="2"/>
    </font>
    <font>
      <sz val="11"/>
      <color rgb="FF000000"/>
      <name val="Arial"/>
      <family val="2"/>
    </font>
    <font>
      <sz val="11"/>
      <name val="Arial"/>
      <family val="2"/>
    </font>
    <font>
      <sz val="11"/>
      <color indexed="8"/>
      <name val="Arial"/>
      <family val="2"/>
    </font>
    <font>
      <b/>
      <sz val="11"/>
      <color rgb="FF000000"/>
      <name val="Arial"/>
      <family val="2"/>
    </font>
    <font>
      <u/>
      <sz val="11"/>
      <name val="Arial"/>
      <family val="2"/>
    </font>
    <font>
      <b/>
      <sz val="14"/>
      <color theme="1"/>
      <name val="Arial"/>
      <family val="2"/>
    </font>
    <font>
      <sz val="14"/>
      <color theme="1"/>
      <name val="Arial"/>
      <family val="2"/>
    </font>
    <font>
      <sz val="12"/>
      <color theme="1"/>
      <name val="Arial"/>
      <family val="2"/>
    </font>
    <font>
      <sz val="12"/>
      <color rgb="FF000000"/>
      <name val="Arial"/>
      <family val="2"/>
    </font>
    <font>
      <b/>
      <sz val="12"/>
      <color rgb="FF000000"/>
      <name val="Arial"/>
      <family val="2"/>
    </font>
    <font>
      <sz val="11"/>
      <color rgb="FF000000"/>
      <name val="Arial"/>
      <family val="2"/>
      <charset val="1"/>
    </font>
    <font>
      <sz val="12"/>
      <color rgb="FF000000"/>
      <name val="Arial"/>
      <family val="2"/>
      <charset val="1"/>
    </font>
    <font>
      <b/>
      <sz val="12"/>
      <color rgb="FF000000"/>
      <name val="Arial"/>
      <family val="2"/>
      <charset val="1"/>
    </font>
    <font>
      <sz val="11"/>
      <color rgb="FF000000"/>
      <name val="Calibri"/>
      <family val="2"/>
    </font>
    <font>
      <sz val="10"/>
      <color theme="1"/>
      <name val="Arial"/>
      <family val="2"/>
    </font>
    <font>
      <b/>
      <sz val="10"/>
      <color theme="1"/>
      <name val="Arial"/>
      <family val="2"/>
    </font>
    <font>
      <sz val="10"/>
      <color rgb="FF000000"/>
      <name val="Arial"/>
      <family val="2"/>
    </font>
    <font>
      <b/>
      <sz val="16"/>
      <color theme="0"/>
      <name val="Arial"/>
      <family val="2"/>
    </font>
    <font>
      <b/>
      <sz val="12"/>
      <color theme="0"/>
      <name val="Arial"/>
      <family val="2"/>
    </font>
    <font>
      <b/>
      <sz val="12"/>
      <name val="Arial"/>
      <family val="2"/>
    </font>
    <font>
      <sz val="11"/>
      <color theme="1"/>
      <name val="Arial"/>
      <family val="2"/>
    </font>
    <font>
      <u/>
      <sz val="11"/>
      <color theme="10"/>
      <name val="Calibri"/>
      <family val="2"/>
      <scheme val="minor"/>
    </font>
    <font>
      <i/>
      <sz val="11"/>
      <color rgb="FF000000"/>
      <name val="Arial"/>
      <family val="2"/>
    </font>
    <font>
      <b/>
      <sz val="24"/>
      <color rgb="FF000000"/>
      <name val="Arial"/>
      <family val="2"/>
    </font>
    <font>
      <b/>
      <u/>
      <sz val="11"/>
      <color rgb="FF000000"/>
      <name val="Arial"/>
      <family val="2"/>
    </font>
    <font>
      <u/>
      <sz val="11"/>
      <color theme="10"/>
      <name val="Arial"/>
      <family val="2"/>
    </font>
    <font>
      <sz val="11"/>
      <color theme="1"/>
      <name val="Arial"/>
    </font>
  </fonts>
  <fills count="45">
    <fill>
      <patternFill patternType="none"/>
    </fill>
    <fill>
      <patternFill patternType="gray125"/>
    </fill>
    <fill>
      <patternFill patternType="solid">
        <fgColor theme="3" tint="0.79998168889431442"/>
        <bgColor indexed="26"/>
      </patternFill>
    </fill>
    <fill>
      <patternFill patternType="solid">
        <fgColor rgb="FFCC0066"/>
        <bgColor indexed="64"/>
      </patternFill>
    </fill>
    <fill>
      <patternFill patternType="solid">
        <fgColor theme="0"/>
        <bgColor indexed="64"/>
      </patternFill>
    </fill>
    <fill>
      <patternFill patternType="solid">
        <fgColor indexed="9"/>
        <bgColor indexed="26"/>
      </patternFill>
    </fill>
    <fill>
      <patternFill patternType="solid">
        <fgColor rgb="FFFFFFFF"/>
        <bgColor indexed="64"/>
      </patternFill>
    </fill>
    <fill>
      <patternFill patternType="solid">
        <fgColor rgb="FFFFFFFF"/>
        <bgColor rgb="FF000000"/>
      </patternFill>
    </fill>
    <fill>
      <patternFill patternType="solid">
        <fgColor theme="0"/>
        <bgColor indexed="27"/>
      </patternFill>
    </fill>
    <fill>
      <patternFill patternType="solid">
        <fgColor rgb="FFFFFFFF"/>
        <bgColor rgb="FFCCFFFF"/>
      </patternFill>
    </fill>
    <fill>
      <patternFill patternType="solid">
        <fgColor rgb="FFFFFFFF"/>
        <bgColor rgb="FFFFFFCC"/>
      </patternFill>
    </fill>
    <fill>
      <patternFill patternType="solid">
        <fgColor rgb="FFFFFFFF"/>
        <bgColor rgb="FFFFFFFF"/>
      </patternFill>
    </fill>
    <fill>
      <patternFill patternType="solid">
        <fgColor theme="0" tint="-0.249977111117893"/>
        <bgColor indexed="64"/>
      </patternFill>
    </fill>
    <fill>
      <patternFill patternType="solid">
        <fgColor rgb="FFFFFF00"/>
        <bgColor indexed="64"/>
      </patternFill>
    </fill>
    <fill>
      <patternFill patternType="solid">
        <fgColor theme="2"/>
        <bgColor indexed="64"/>
      </patternFill>
    </fill>
    <fill>
      <patternFill patternType="solid">
        <fgColor theme="6" tint="0.79998168889431442"/>
        <bgColor indexed="64"/>
      </patternFill>
    </fill>
    <fill>
      <patternFill patternType="solid">
        <fgColor theme="6" tint="0.79998168889431442"/>
        <bgColor indexed="26"/>
      </patternFill>
    </fill>
    <fill>
      <patternFill patternType="solid">
        <fgColor theme="6" tint="0.79998168889431442"/>
        <bgColor rgb="FF000000"/>
      </patternFill>
    </fill>
    <fill>
      <patternFill patternType="solid">
        <fgColor theme="6" tint="0.79998168889431442"/>
        <bgColor indexed="41"/>
      </patternFill>
    </fill>
    <fill>
      <patternFill patternType="solid">
        <fgColor theme="6" tint="0.79998168889431442"/>
        <bgColor rgb="FFFFFFCC"/>
      </patternFill>
    </fill>
    <fill>
      <patternFill patternType="solid">
        <fgColor theme="0" tint="-0.14999847407452621"/>
        <bgColor indexed="26"/>
      </patternFill>
    </fill>
    <fill>
      <patternFill patternType="solid">
        <fgColor theme="0"/>
        <bgColor indexed="26"/>
      </patternFill>
    </fill>
    <fill>
      <patternFill patternType="solid">
        <fgColor theme="0"/>
        <bgColor rgb="FF000000"/>
      </patternFill>
    </fill>
    <fill>
      <patternFill patternType="solid">
        <fgColor theme="0"/>
        <bgColor indexed="41"/>
      </patternFill>
    </fill>
    <fill>
      <patternFill patternType="solid">
        <fgColor theme="0"/>
        <bgColor rgb="FFFFFFCC"/>
      </patternFill>
    </fill>
    <fill>
      <patternFill patternType="solid">
        <fgColor rgb="FFEDEDED"/>
        <bgColor rgb="FF000000"/>
      </patternFill>
    </fill>
    <fill>
      <patternFill patternType="solid">
        <fgColor rgb="FFBFBFBF"/>
        <bgColor rgb="FF000000"/>
      </patternFill>
    </fill>
    <fill>
      <patternFill patternType="solid">
        <fgColor theme="0" tint="-0.499984740745262"/>
        <bgColor indexed="64"/>
      </patternFill>
    </fill>
    <fill>
      <patternFill patternType="solid">
        <fgColor theme="1"/>
        <bgColor indexed="64"/>
      </patternFill>
    </fill>
    <fill>
      <patternFill patternType="solid">
        <fgColor theme="1" tint="0.34998626667073579"/>
        <bgColor indexed="64"/>
      </patternFill>
    </fill>
    <fill>
      <patternFill patternType="solid">
        <fgColor theme="2" tint="-0.749992370372631"/>
        <bgColor theme="5"/>
      </patternFill>
    </fill>
    <fill>
      <patternFill patternType="solid">
        <fgColor theme="2" tint="-0.749992370372631"/>
        <bgColor indexed="26"/>
      </patternFill>
    </fill>
    <fill>
      <patternFill patternType="solid">
        <fgColor theme="0" tint="-0.34998626667073579"/>
        <bgColor indexed="64"/>
      </patternFill>
    </fill>
    <fill>
      <patternFill patternType="solid">
        <fgColor theme="0" tint="-0.14999847407452621"/>
        <bgColor indexed="64"/>
      </patternFill>
    </fill>
    <fill>
      <patternFill patternType="solid">
        <fgColor theme="1" tint="0.34998626667073579"/>
        <bgColor theme="5"/>
      </patternFill>
    </fill>
    <fill>
      <patternFill patternType="solid">
        <fgColor theme="1" tint="0.34998626667073579"/>
        <bgColor indexed="26"/>
      </patternFill>
    </fill>
    <fill>
      <patternFill patternType="solid">
        <fgColor theme="1" tint="4.9989318521683403E-2"/>
        <bgColor indexed="26"/>
      </patternFill>
    </fill>
    <fill>
      <patternFill patternType="solid">
        <fgColor theme="1" tint="4.9989318521683403E-2"/>
        <bgColor theme="5"/>
      </patternFill>
    </fill>
    <fill>
      <patternFill patternType="solid">
        <fgColor theme="1" tint="0.249977111117893"/>
        <bgColor indexed="64"/>
      </patternFill>
    </fill>
    <fill>
      <patternFill patternType="solid">
        <fgColor theme="1" tint="0.249977111117893"/>
        <bgColor indexed="31"/>
      </patternFill>
    </fill>
    <fill>
      <patternFill patternType="solid">
        <fgColor rgb="FFFF0000"/>
        <bgColor indexed="64"/>
      </patternFill>
    </fill>
    <fill>
      <patternFill patternType="solid">
        <fgColor rgb="FFD6DCE4"/>
        <bgColor rgb="FFFFFFCC"/>
      </patternFill>
    </fill>
    <fill>
      <patternFill patternType="solid">
        <fgColor theme="0" tint="-0.249977111117893"/>
        <bgColor rgb="FF000000"/>
      </patternFill>
    </fill>
    <fill>
      <patternFill patternType="solid">
        <fgColor theme="0" tint="-0.249977111117893"/>
        <bgColor rgb="FFFFFFFF"/>
      </patternFill>
    </fill>
    <fill>
      <patternFill patternType="solid">
        <fgColor theme="0" tint="-0.249977111117893"/>
        <bgColor rgb="FFCCFFFF"/>
      </patternFill>
    </fill>
  </fills>
  <borders count="66">
    <border>
      <left/>
      <right/>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top/>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rgb="FFAC184F"/>
      </left>
      <right style="medium">
        <color rgb="FFAC184F"/>
      </right>
      <top/>
      <bottom style="medium">
        <color rgb="FFAC184F"/>
      </bottom>
      <diagonal/>
    </border>
    <border>
      <left style="medium">
        <color rgb="FFAC184F"/>
      </left>
      <right style="medium">
        <color rgb="FFAC184F"/>
      </right>
      <top/>
      <bottom/>
      <diagonal/>
    </border>
    <border>
      <left style="medium">
        <color indexed="64"/>
      </left>
      <right style="medium">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theme="1"/>
      </left>
      <right style="thin">
        <color theme="1"/>
      </right>
      <top style="thin">
        <color theme="1"/>
      </top>
      <bottom style="thin">
        <color theme="1"/>
      </bottom>
      <diagonal/>
    </border>
    <border>
      <left style="thin">
        <color theme="1"/>
      </left>
      <right style="thin">
        <color theme="1"/>
      </right>
      <top style="medium">
        <color theme="1"/>
      </top>
      <bottom style="thin">
        <color theme="1"/>
      </bottom>
      <diagonal/>
    </border>
    <border>
      <left style="thin">
        <color theme="1"/>
      </left>
      <right style="medium">
        <color theme="1"/>
      </right>
      <top style="medium">
        <color theme="1"/>
      </top>
      <bottom style="thin">
        <color theme="1"/>
      </bottom>
      <diagonal/>
    </border>
    <border>
      <left style="thin">
        <color theme="1"/>
      </left>
      <right style="medium">
        <color theme="1"/>
      </right>
      <top style="thin">
        <color theme="1"/>
      </top>
      <bottom style="thin">
        <color theme="1"/>
      </bottom>
      <diagonal/>
    </border>
    <border>
      <left style="thin">
        <color theme="1"/>
      </left>
      <right style="thin">
        <color theme="1"/>
      </right>
      <top style="thin">
        <color theme="1"/>
      </top>
      <bottom style="medium">
        <color theme="1"/>
      </bottom>
      <diagonal/>
    </border>
    <border>
      <left style="thin">
        <color theme="1"/>
      </left>
      <right style="thin">
        <color theme="1"/>
      </right>
      <top style="thin">
        <color theme="1"/>
      </top>
      <bottom/>
      <diagonal/>
    </border>
    <border>
      <left/>
      <right style="medium">
        <color indexed="64"/>
      </right>
      <top style="thin">
        <color indexed="64"/>
      </top>
      <bottom style="thin">
        <color indexed="64"/>
      </bottom>
      <diagonal/>
    </border>
    <border>
      <left/>
      <right style="thin">
        <color theme="1"/>
      </right>
      <top style="thin">
        <color theme="1"/>
      </top>
      <bottom style="thin">
        <color theme="1"/>
      </bottom>
      <diagonal/>
    </border>
    <border>
      <left style="medium">
        <color rgb="FF000000"/>
      </left>
      <right style="thin">
        <color theme="1"/>
      </right>
      <top style="medium">
        <color rgb="FF000000"/>
      </top>
      <bottom style="thin">
        <color theme="1"/>
      </bottom>
      <diagonal/>
    </border>
    <border>
      <left style="thin">
        <color theme="1"/>
      </left>
      <right style="thin">
        <color theme="1"/>
      </right>
      <top style="medium">
        <color rgb="FF000000"/>
      </top>
      <bottom style="thin">
        <color theme="1"/>
      </bottom>
      <diagonal/>
    </border>
    <border>
      <left style="thin">
        <color theme="1"/>
      </left>
      <right style="medium">
        <color rgb="FF000000"/>
      </right>
      <top style="medium">
        <color rgb="FF000000"/>
      </top>
      <bottom style="thin">
        <color theme="1"/>
      </bottom>
      <diagonal/>
    </border>
    <border>
      <left style="medium">
        <color rgb="FF000000"/>
      </left>
      <right style="thin">
        <color theme="1"/>
      </right>
      <top style="thin">
        <color theme="1"/>
      </top>
      <bottom style="thin">
        <color theme="1"/>
      </bottom>
      <diagonal/>
    </border>
    <border>
      <left/>
      <right style="medium">
        <color rgb="FF000000"/>
      </right>
      <top/>
      <bottom/>
      <diagonal/>
    </border>
    <border>
      <left style="thin">
        <color theme="1"/>
      </left>
      <right style="medium">
        <color rgb="FF000000"/>
      </right>
      <top style="thin">
        <color theme="1"/>
      </top>
      <bottom style="thin">
        <color theme="1"/>
      </bottom>
      <diagonal/>
    </border>
    <border>
      <left style="thin">
        <color theme="1"/>
      </left>
      <right/>
      <top style="thin">
        <color theme="1"/>
      </top>
      <bottom style="thin">
        <color theme="1"/>
      </bottom>
      <diagonal/>
    </border>
    <border>
      <left style="medium">
        <color theme="1"/>
      </left>
      <right style="thin">
        <color theme="1"/>
      </right>
      <top style="medium">
        <color theme="1"/>
      </top>
      <bottom style="thin">
        <color theme="1"/>
      </bottom>
      <diagonal/>
    </border>
    <border>
      <left style="medium">
        <color theme="1"/>
      </left>
      <right style="thin">
        <color theme="1"/>
      </right>
      <top style="thin">
        <color theme="1"/>
      </top>
      <bottom style="medium">
        <color theme="1"/>
      </bottom>
      <diagonal/>
    </border>
    <border>
      <left/>
      <right/>
      <top/>
      <bottom style="medium">
        <color theme="1"/>
      </bottom>
      <diagonal/>
    </border>
    <border>
      <left style="medium">
        <color theme="1"/>
      </left>
      <right style="thin">
        <color theme="1"/>
      </right>
      <top style="thin">
        <color theme="1"/>
      </top>
      <bottom style="thin">
        <color theme="1"/>
      </bottom>
      <diagonal/>
    </border>
    <border>
      <left style="medium">
        <color theme="1"/>
      </left>
      <right style="thin">
        <color theme="1"/>
      </right>
      <top style="thin">
        <color theme="1"/>
      </top>
      <bottom/>
      <diagonal/>
    </border>
    <border>
      <left style="medium">
        <color indexed="64"/>
      </left>
      <right/>
      <top style="medium">
        <color indexed="64"/>
      </top>
      <bottom style="medium">
        <color theme="1"/>
      </bottom>
      <diagonal/>
    </border>
    <border>
      <left/>
      <right/>
      <top style="medium">
        <color indexed="64"/>
      </top>
      <bottom style="medium">
        <color theme="1"/>
      </bottom>
      <diagonal/>
    </border>
    <border>
      <left/>
      <right style="medium">
        <color indexed="64"/>
      </right>
      <top style="medium">
        <color indexed="64"/>
      </top>
      <bottom style="medium">
        <color theme="1"/>
      </bottom>
      <diagonal/>
    </border>
    <border>
      <left style="medium">
        <color theme="1"/>
      </left>
      <right/>
      <top style="medium">
        <color theme="1"/>
      </top>
      <bottom style="thin">
        <color theme="1"/>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theme="1"/>
      </right>
      <top style="thin">
        <color theme="1"/>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theme="1"/>
      </left>
      <right/>
      <top style="thin">
        <color theme="1"/>
      </top>
      <bottom/>
      <diagonal/>
    </border>
    <border>
      <left style="thin">
        <color theme="1"/>
      </left>
      <right/>
      <top/>
      <bottom/>
      <diagonal/>
    </border>
    <border>
      <left/>
      <right style="medium">
        <color theme="1"/>
      </right>
      <top style="medium">
        <color theme="1"/>
      </top>
      <bottom style="thin">
        <color theme="1"/>
      </bottom>
      <diagonal/>
    </border>
    <border>
      <left/>
      <right/>
      <top style="medium">
        <color theme="1"/>
      </top>
      <bottom style="thin">
        <color theme="1"/>
      </bottom>
      <diagonal/>
    </border>
    <border>
      <left style="medium">
        <color indexed="64"/>
      </left>
      <right/>
      <top/>
      <bottom style="thin">
        <color theme="1"/>
      </bottom>
      <diagonal/>
    </border>
    <border>
      <left/>
      <right/>
      <top/>
      <bottom style="thin">
        <color theme="1"/>
      </bottom>
      <diagonal/>
    </border>
    <border>
      <left style="thin">
        <color indexed="64"/>
      </left>
      <right/>
      <top style="thin">
        <color indexed="64"/>
      </top>
      <bottom/>
      <diagonal/>
    </border>
    <border>
      <left/>
      <right style="thin">
        <color indexed="64"/>
      </right>
      <top/>
      <bottom style="thin">
        <color indexed="64"/>
      </bottom>
      <diagonal/>
    </border>
  </borders>
  <cellStyleXfs count="8">
    <xf numFmtId="0" fontId="0" fillId="0" borderId="0"/>
    <xf numFmtId="9" fontId="1" fillId="0" borderId="0" applyFont="0" applyFill="0" applyBorder="0" applyAlignment="0" applyProtection="0"/>
    <xf numFmtId="0" fontId="4" fillId="0" borderId="0"/>
    <xf numFmtId="9" fontId="4" fillId="0" borderId="0" applyFill="0" applyBorder="0" applyAlignment="0" applyProtection="0"/>
    <xf numFmtId="9"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0" fillId="0" borderId="0" applyNumberFormat="0" applyFill="0" applyBorder="0" applyAlignment="0" applyProtection="0"/>
  </cellStyleXfs>
  <cellXfs count="440">
    <xf numFmtId="0" fontId="0" fillId="0" borderId="0" xfId="0"/>
    <xf numFmtId="0" fontId="2" fillId="3" borderId="0" xfId="0" applyFont="1" applyFill="1" applyAlignment="1">
      <alignment horizontal="center"/>
    </xf>
    <xf numFmtId="0" fontId="0" fillId="0" borderId="10" xfId="0" applyBorder="1" applyAlignment="1">
      <alignment vertical="center"/>
    </xf>
    <xf numFmtId="0" fontId="0" fillId="0" borderId="10" xfId="0" applyBorder="1"/>
    <xf numFmtId="0" fontId="7" fillId="0" borderId="10" xfId="0" applyFont="1" applyBorder="1" applyAlignment="1">
      <alignment vertical="center"/>
    </xf>
    <xf numFmtId="0" fontId="0" fillId="0" borderId="10" xfId="0" applyBorder="1" applyAlignment="1">
      <alignment horizontal="left" vertical="center"/>
    </xf>
    <xf numFmtId="0" fontId="0" fillId="0" borderId="12" xfId="0" applyBorder="1"/>
    <xf numFmtId="0" fontId="3" fillId="0" borderId="10" xfId="0" applyFont="1" applyBorder="1" applyAlignment="1">
      <alignment vertical="center"/>
    </xf>
    <xf numFmtId="0" fontId="3" fillId="0" borderId="10" xfId="0" applyFont="1" applyBorder="1"/>
    <xf numFmtId="0" fontId="8" fillId="0" borderId="10" xfId="0" applyFont="1" applyBorder="1" applyAlignment="1">
      <alignment horizontal="justify" vertical="center" wrapText="1"/>
    </xf>
    <xf numFmtId="0" fontId="8" fillId="0" borderId="11" xfId="0" applyFont="1" applyBorder="1" applyAlignment="1">
      <alignment horizontal="justify" vertical="center" wrapText="1"/>
    </xf>
    <xf numFmtId="0" fontId="8" fillId="0" borderId="10" xfId="0" applyFont="1" applyBorder="1" applyAlignment="1">
      <alignment vertical="center" wrapText="1"/>
    </xf>
    <xf numFmtId="0" fontId="5" fillId="0" borderId="0" xfId="0" applyFont="1" applyAlignment="1" applyProtection="1">
      <alignment horizontal="center" vertical="center" wrapText="1"/>
      <protection locked="0"/>
    </xf>
    <xf numFmtId="0" fontId="0" fillId="0" borderId="0" xfId="0" applyAlignment="1" applyProtection="1">
      <alignment wrapText="1"/>
      <protection locked="0"/>
    </xf>
    <xf numFmtId="0" fontId="0" fillId="0" borderId="0" xfId="0" applyAlignment="1" applyProtection="1">
      <alignment horizontal="left"/>
      <protection locked="0"/>
    </xf>
    <xf numFmtId="0" fontId="0" fillId="0" borderId="0" xfId="0" applyProtection="1">
      <protection locked="0"/>
    </xf>
    <xf numFmtId="0" fontId="0" fillId="0" borderId="0" xfId="0" applyAlignment="1" applyProtection="1">
      <alignment vertical="center"/>
      <protection locked="0"/>
    </xf>
    <xf numFmtId="0" fontId="0" fillId="0" borderId="0" xfId="0" applyAlignment="1" applyProtection="1">
      <alignment horizontal="center"/>
      <protection locked="0"/>
    </xf>
    <xf numFmtId="0" fontId="0" fillId="0" borderId="0" xfId="0" applyAlignment="1" applyProtection="1">
      <alignment horizontal="center" vertical="center"/>
      <protection locked="0"/>
    </xf>
    <xf numFmtId="0" fontId="0" fillId="0" borderId="0" xfId="0" applyAlignment="1" applyProtection="1">
      <alignment horizontal="left" wrapText="1"/>
      <protection locked="0"/>
    </xf>
    <xf numFmtId="164" fontId="0" fillId="0" borderId="0" xfId="1" applyNumberFormat="1" applyFont="1" applyBorder="1" applyAlignment="1" applyProtection="1">
      <alignment horizontal="center" vertical="center"/>
      <protection locked="0"/>
    </xf>
    <xf numFmtId="0" fontId="0" fillId="0" borderId="19" xfId="0" applyBorder="1" applyAlignment="1">
      <alignment wrapText="1"/>
    </xf>
    <xf numFmtId="0" fontId="0" fillId="0" borderId="20" xfId="0" applyBorder="1"/>
    <xf numFmtId="0" fontId="0" fillId="0" borderId="20" xfId="0" applyBorder="1" applyAlignment="1">
      <alignment wrapText="1"/>
    </xf>
    <xf numFmtId="0" fontId="0" fillId="0" borderId="20" xfId="0" applyBorder="1" applyAlignment="1">
      <alignment horizontal="left" vertical="center"/>
    </xf>
    <xf numFmtId="0" fontId="0" fillId="0" borderId="10" xfId="0" applyBorder="1" applyAlignment="1">
      <alignment horizontal="justify" wrapText="1"/>
    </xf>
    <xf numFmtId="0" fontId="11" fillId="0" borderId="0" xfId="0" applyFont="1" applyAlignment="1">
      <alignment horizontal="left" vertical="center" wrapText="1"/>
    </xf>
    <xf numFmtId="0" fontId="12" fillId="0" borderId="22" xfId="0" applyFont="1" applyBorder="1" applyAlignment="1">
      <alignment horizontal="justify" vertical="center" wrapText="1"/>
    </xf>
    <xf numFmtId="0" fontId="12" fillId="0" borderId="22" xfId="0" applyFont="1" applyBorder="1" applyAlignment="1">
      <alignment vertical="center" wrapText="1"/>
    </xf>
    <xf numFmtId="0" fontId="12" fillId="0" borderId="23" xfId="0" applyFont="1" applyBorder="1" applyAlignment="1">
      <alignment vertical="center" wrapText="1"/>
    </xf>
    <xf numFmtId="0" fontId="12" fillId="0" borderId="23" xfId="0" applyFont="1" applyBorder="1" applyAlignment="1">
      <alignment horizontal="justify" vertical="center" wrapText="1"/>
    </xf>
    <xf numFmtId="0" fontId="0" fillId="0" borderId="7" xfId="0" applyBorder="1" applyAlignment="1">
      <alignment vertical="center" wrapText="1"/>
    </xf>
    <xf numFmtId="0" fontId="0" fillId="0" borderId="21" xfId="0" applyBorder="1" applyAlignment="1">
      <alignment vertical="center" wrapText="1"/>
    </xf>
    <xf numFmtId="0" fontId="0" fillId="12" borderId="20" xfId="0" applyFill="1" applyBorder="1" applyAlignment="1">
      <alignment wrapText="1"/>
    </xf>
    <xf numFmtId="0" fontId="0" fillId="0" borderId="0" xfId="0" applyAlignment="1">
      <alignment horizontal="justify" vertical="center"/>
    </xf>
    <xf numFmtId="0" fontId="0" fillId="0" borderId="0" xfId="0" applyAlignment="1">
      <alignment horizontal="left" vertical="center"/>
    </xf>
    <xf numFmtId="0" fontId="0" fillId="0" borderId="0" xfId="0" applyAlignment="1">
      <alignment horizontal="justify" wrapText="1"/>
    </xf>
    <xf numFmtId="0" fontId="9" fillId="10" borderId="25" xfId="0" applyFont="1" applyFill="1" applyBorder="1" applyAlignment="1">
      <alignment horizontal="center" vertical="center" wrapText="1"/>
    </xf>
    <xf numFmtId="0" fontId="7" fillId="0" borderId="21" xfId="0" applyFont="1" applyBorder="1" applyAlignment="1">
      <alignment wrapText="1"/>
    </xf>
    <xf numFmtId="0" fontId="12" fillId="0" borderId="0" xfId="0" applyFont="1" applyAlignment="1">
      <alignment vertical="center" wrapText="1"/>
    </xf>
    <xf numFmtId="0" fontId="0" fillId="4" borderId="0" xfId="0" applyFill="1" applyProtection="1">
      <protection locked="0"/>
    </xf>
    <xf numFmtId="0" fontId="8" fillId="0" borderId="26" xfId="0" applyFont="1" applyBorder="1" applyAlignment="1" applyProtection="1">
      <alignment horizontal="center" vertical="center"/>
      <protection locked="0"/>
    </xf>
    <xf numFmtId="0" fontId="19" fillId="15" borderId="26" xfId="0" applyFont="1" applyFill="1" applyBorder="1" applyAlignment="1" applyProtection="1">
      <alignment horizontal="center" vertical="center" wrapText="1"/>
      <protection locked="0"/>
    </xf>
    <xf numFmtId="0" fontId="8" fillId="15" borderId="26" xfId="0" applyFont="1" applyFill="1" applyBorder="1" applyAlignment="1" applyProtection="1">
      <alignment horizontal="center" vertical="center"/>
      <protection locked="0"/>
    </xf>
    <xf numFmtId="0" fontId="20" fillId="15" borderId="26" xfId="0" applyFont="1" applyFill="1" applyBorder="1" applyAlignment="1" applyProtection="1">
      <alignment horizontal="center" vertical="center" wrapText="1"/>
      <protection locked="0"/>
    </xf>
    <xf numFmtId="0" fontId="21" fillId="15" borderId="26" xfId="0" applyFont="1" applyFill="1" applyBorder="1" applyAlignment="1" applyProtection="1">
      <alignment horizontal="center" vertical="center" wrapText="1"/>
      <protection locked="0"/>
    </xf>
    <xf numFmtId="0" fontId="8" fillId="4" borderId="26" xfId="0" applyFont="1" applyFill="1" applyBorder="1" applyAlignment="1" applyProtection="1">
      <alignment horizontal="center" vertical="center"/>
      <protection locked="0"/>
    </xf>
    <xf numFmtId="0" fontId="21" fillId="4" borderId="26" xfId="0" applyFont="1" applyFill="1" applyBorder="1" applyAlignment="1" applyProtection="1">
      <alignment horizontal="center" vertical="center" wrapText="1"/>
      <protection locked="0"/>
    </xf>
    <xf numFmtId="9" fontId="8" fillId="0" borderId="26" xfId="1" applyFont="1" applyBorder="1" applyAlignment="1" applyProtection="1">
      <alignment horizontal="center" vertical="center"/>
      <protection locked="0"/>
    </xf>
    <xf numFmtId="0" fontId="8" fillId="0" borderId="37" xfId="0" applyFont="1" applyBorder="1" applyAlignment="1">
      <alignment horizontal="center" vertical="center"/>
    </xf>
    <xf numFmtId="0" fontId="8" fillId="0" borderId="26" xfId="0" applyFont="1" applyBorder="1"/>
    <xf numFmtId="0" fontId="8" fillId="4" borderId="26" xfId="0" applyFont="1" applyFill="1" applyBorder="1"/>
    <xf numFmtId="164" fontId="8" fillId="15" borderId="26" xfId="1" applyNumberFormat="1" applyFont="1" applyFill="1" applyBorder="1" applyAlignment="1" applyProtection="1">
      <alignment horizontal="center" vertical="center" wrapText="1"/>
    </xf>
    <xf numFmtId="164" fontId="8" fillId="4" borderId="26" xfId="1" applyNumberFormat="1" applyFont="1" applyFill="1" applyBorder="1" applyAlignment="1" applyProtection="1">
      <alignment horizontal="center" vertical="center" wrapText="1"/>
    </xf>
    <xf numFmtId="164" fontId="8" fillId="4" borderId="26" xfId="1" applyNumberFormat="1" applyFont="1" applyFill="1" applyBorder="1" applyAlignment="1" applyProtection="1">
      <alignment horizontal="center" vertical="center"/>
    </xf>
    <xf numFmtId="0" fontId="8" fillId="15" borderId="26" xfId="0" applyFont="1" applyFill="1" applyBorder="1" applyAlignment="1">
      <alignment horizontal="center" vertical="center"/>
    </xf>
    <xf numFmtId="0" fontId="8" fillId="15" borderId="26" xfId="0" applyFont="1" applyFill="1" applyBorder="1" applyAlignment="1">
      <alignment horizontal="center" vertical="center" wrapText="1"/>
    </xf>
    <xf numFmtId="0" fontId="19" fillId="15" borderId="26" xfId="0" applyFont="1" applyFill="1" applyBorder="1" applyAlignment="1">
      <alignment horizontal="center" vertical="center" wrapText="1"/>
    </xf>
    <xf numFmtId="9" fontId="20" fillId="15" borderId="26" xfId="0" applyNumberFormat="1" applyFont="1" applyFill="1" applyBorder="1" applyAlignment="1">
      <alignment horizontal="center" vertical="center" wrapText="1"/>
    </xf>
    <xf numFmtId="9" fontId="20" fillId="16" borderId="26" xfId="0" applyNumberFormat="1" applyFont="1" applyFill="1" applyBorder="1" applyAlignment="1">
      <alignment horizontal="center" vertical="center" wrapText="1"/>
    </xf>
    <xf numFmtId="9" fontId="8" fillId="15" borderId="26" xfId="0" applyNumberFormat="1" applyFont="1" applyFill="1" applyBorder="1" applyAlignment="1">
      <alignment horizontal="center" vertical="center"/>
    </xf>
    <xf numFmtId="9" fontId="21" fillId="15" borderId="26" xfId="0" applyNumberFormat="1" applyFont="1" applyFill="1" applyBorder="1" applyAlignment="1">
      <alignment horizontal="center" vertical="center" wrapText="1"/>
    </xf>
    <xf numFmtId="165" fontId="20" fillId="15" borderId="26" xfId="0" applyNumberFormat="1" applyFont="1" applyFill="1" applyBorder="1" applyAlignment="1">
      <alignment horizontal="center" vertical="center" wrapText="1"/>
    </xf>
    <xf numFmtId="165" fontId="8" fillId="15" borderId="26" xfId="0" applyNumberFormat="1" applyFont="1" applyFill="1" applyBorder="1" applyAlignment="1">
      <alignment horizontal="center" vertical="center"/>
    </xf>
    <xf numFmtId="0" fontId="21" fillId="15" borderId="26" xfId="0" applyFont="1" applyFill="1" applyBorder="1" applyAlignment="1">
      <alignment horizontal="center" vertical="center" wrapText="1"/>
    </xf>
    <xf numFmtId="0" fontId="20" fillId="15" borderId="26" xfId="0" applyFont="1" applyFill="1" applyBorder="1" applyAlignment="1">
      <alignment horizontal="center" vertical="center" wrapText="1"/>
    </xf>
    <xf numFmtId="0" fontId="20" fillId="16" borderId="26" xfId="0" applyFont="1" applyFill="1" applyBorder="1" applyAlignment="1">
      <alignment horizontal="center" vertical="center" wrapText="1"/>
    </xf>
    <xf numFmtId="9" fontId="19" fillId="15" borderId="26" xfId="0" applyNumberFormat="1" applyFont="1" applyFill="1" applyBorder="1" applyAlignment="1">
      <alignment horizontal="center" vertical="center" wrapText="1"/>
    </xf>
    <xf numFmtId="9" fontId="19" fillId="15" borderId="26" xfId="0" applyNumberFormat="1" applyFont="1" applyFill="1" applyBorder="1" applyAlignment="1">
      <alignment horizontal="center" vertical="center"/>
    </xf>
    <xf numFmtId="0" fontId="19" fillId="15" borderId="26" xfId="0" applyFont="1" applyFill="1" applyBorder="1" applyAlignment="1">
      <alignment horizontal="center" vertical="center"/>
    </xf>
    <xf numFmtId="0" fontId="8" fillId="15" borderId="26" xfId="0" applyFont="1" applyFill="1" applyBorder="1" applyAlignment="1">
      <alignment horizontal="left" vertical="center" wrapText="1"/>
    </xf>
    <xf numFmtId="9" fontId="8" fillId="15" borderId="26" xfId="0" applyNumberFormat="1" applyFont="1" applyFill="1" applyBorder="1" applyAlignment="1">
      <alignment horizontal="center" vertical="center" wrapText="1"/>
    </xf>
    <xf numFmtId="1" fontId="20" fillId="16" borderId="26" xfId="3" applyNumberFormat="1" applyFont="1" applyFill="1" applyBorder="1" applyAlignment="1" applyProtection="1">
      <alignment horizontal="center" vertical="center" wrapText="1"/>
    </xf>
    <xf numFmtId="1" fontId="20" fillId="17" borderId="26" xfId="0" applyNumberFormat="1" applyFont="1" applyFill="1" applyBorder="1" applyAlignment="1">
      <alignment horizontal="center" vertical="center" wrapText="1"/>
    </xf>
    <xf numFmtId="1" fontId="19" fillId="16" borderId="26" xfId="3" applyNumberFormat="1" applyFont="1" applyFill="1" applyBorder="1" applyAlignment="1" applyProtection="1">
      <alignment horizontal="center" vertical="center" wrapText="1"/>
    </xf>
    <xf numFmtId="0" fontId="8" fillId="4" borderId="26" xfId="0" applyFont="1" applyFill="1" applyBorder="1" applyAlignment="1">
      <alignment horizontal="center" vertical="center" wrapText="1"/>
    </xf>
    <xf numFmtId="9" fontId="8" fillId="4" borderId="26" xfId="0" applyNumberFormat="1" applyFont="1" applyFill="1" applyBorder="1" applyAlignment="1">
      <alignment horizontal="center" vertical="center" wrapText="1"/>
    </xf>
    <xf numFmtId="9" fontId="20" fillId="21" borderId="26" xfId="3" applyFont="1" applyFill="1" applyBorder="1" applyAlignment="1" applyProtection="1">
      <alignment horizontal="center" vertical="center" wrapText="1"/>
    </xf>
    <xf numFmtId="0" fontId="8" fillId="4" borderId="26" xfId="0" applyFont="1" applyFill="1" applyBorder="1" applyAlignment="1">
      <alignment horizontal="center" vertical="center"/>
    </xf>
    <xf numFmtId="9" fontId="8" fillId="4" borderId="26" xfId="0" applyNumberFormat="1" applyFont="1" applyFill="1" applyBorder="1" applyAlignment="1">
      <alignment horizontal="center" vertical="center"/>
    </xf>
    <xf numFmtId="0" fontId="8" fillId="15" borderId="26" xfId="0" applyFont="1" applyFill="1" applyBorder="1" applyAlignment="1">
      <alignment horizontal="justify" vertical="center" wrapText="1"/>
    </xf>
    <xf numFmtId="9" fontId="20" fillId="16" borderId="26" xfId="3" applyFont="1" applyFill="1" applyBorder="1" applyAlignment="1" applyProtection="1">
      <alignment horizontal="center" vertical="center" wrapText="1"/>
    </xf>
    <xf numFmtId="9" fontId="8" fillId="16" borderId="26" xfId="0" applyNumberFormat="1" applyFont="1" applyFill="1" applyBorder="1" applyAlignment="1">
      <alignment horizontal="center" vertical="center" wrapText="1"/>
    </xf>
    <xf numFmtId="9" fontId="19" fillId="16" borderId="26" xfId="3" applyFont="1" applyFill="1" applyBorder="1" applyAlignment="1" applyProtection="1">
      <alignment horizontal="center" vertical="center" wrapText="1"/>
    </xf>
    <xf numFmtId="0" fontId="8" fillId="4" borderId="26" xfId="0" applyFont="1" applyFill="1" applyBorder="1" applyAlignment="1">
      <alignment horizontal="left" vertical="center" wrapText="1"/>
    </xf>
    <xf numFmtId="9" fontId="20" fillId="4" borderId="26" xfId="3" applyFont="1" applyFill="1" applyBorder="1" applyAlignment="1" applyProtection="1">
      <alignment horizontal="center" vertical="center" wrapText="1"/>
    </xf>
    <xf numFmtId="9" fontId="19" fillId="21" borderId="26" xfId="3" applyFont="1" applyFill="1" applyBorder="1" applyAlignment="1" applyProtection="1">
      <alignment horizontal="center" vertical="center" wrapText="1"/>
    </xf>
    <xf numFmtId="0" fontId="8" fillId="4" borderId="26" xfId="0" applyFont="1" applyFill="1" applyBorder="1" applyAlignment="1">
      <alignment horizontal="justify" vertical="center" wrapText="1"/>
    </xf>
    <xf numFmtId="9" fontId="19" fillId="21" borderId="26" xfId="4" applyFont="1" applyFill="1" applyBorder="1" applyAlignment="1" applyProtection="1">
      <alignment horizontal="center" vertical="center" wrapText="1"/>
    </xf>
    <xf numFmtId="0" fontId="19" fillId="4" borderId="26" xfId="0" applyFont="1" applyFill="1" applyBorder="1" applyAlignment="1">
      <alignment horizontal="center" vertical="center"/>
    </xf>
    <xf numFmtId="9" fontId="19" fillId="4" borderId="26" xfId="0" applyNumberFormat="1" applyFont="1" applyFill="1" applyBorder="1" applyAlignment="1">
      <alignment horizontal="center" vertical="center"/>
    </xf>
    <xf numFmtId="9" fontId="20" fillId="15" borderId="26" xfId="3" applyFont="1" applyFill="1" applyBorder="1" applyAlignment="1" applyProtection="1">
      <alignment horizontal="center" vertical="center" wrapText="1"/>
    </xf>
    <xf numFmtId="10" fontId="21" fillId="23" borderId="26" xfId="0" applyNumberFormat="1" applyFont="1" applyFill="1" applyBorder="1" applyAlignment="1">
      <alignment horizontal="center" vertical="center" wrapText="1"/>
    </xf>
    <xf numFmtId="1" fontId="21" fillId="23" borderId="26" xfId="0" applyNumberFormat="1" applyFont="1" applyFill="1" applyBorder="1" applyAlignment="1">
      <alignment horizontal="center" vertical="center" wrapText="1"/>
    </xf>
    <xf numFmtId="9" fontId="19" fillId="4" borderId="26" xfId="3" applyFont="1" applyFill="1" applyBorder="1" applyAlignment="1" applyProtection="1">
      <alignment horizontal="center" vertical="center" wrapText="1"/>
    </xf>
    <xf numFmtId="1" fontId="21" fillId="18" borderId="26" xfId="0" applyNumberFormat="1" applyFont="1" applyFill="1" applyBorder="1" applyAlignment="1">
      <alignment horizontal="center" vertical="center" wrapText="1"/>
    </xf>
    <xf numFmtId="1" fontId="21" fillId="15" borderId="26" xfId="0" applyNumberFormat="1" applyFont="1" applyFill="1" applyBorder="1" applyAlignment="1">
      <alignment horizontal="center" vertical="center" wrapText="1"/>
    </xf>
    <xf numFmtId="9" fontId="21" fillId="18" borderId="26" xfId="0" applyNumberFormat="1" applyFont="1" applyFill="1" applyBorder="1" applyAlignment="1">
      <alignment horizontal="center" vertical="center" wrapText="1"/>
    </xf>
    <xf numFmtId="0" fontId="8" fillId="15" borderId="26" xfId="0" applyFont="1" applyFill="1" applyBorder="1" applyAlignment="1">
      <alignment vertical="center" wrapText="1"/>
    </xf>
    <xf numFmtId="9" fontId="8" fillId="15" borderId="26" xfId="1" applyFont="1" applyFill="1" applyBorder="1" applyAlignment="1" applyProtection="1">
      <alignment horizontal="center" vertical="center" wrapText="1"/>
    </xf>
    <xf numFmtId="9" fontId="8" fillId="15" borderId="26" xfId="1" applyFont="1" applyFill="1" applyBorder="1" applyAlignment="1" applyProtection="1">
      <alignment horizontal="center" vertical="center"/>
    </xf>
    <xf numFmtId="0" fontId="8" fillId="16" borderId="26" xfId="0" applyFont="1" applyFill="1" applyBorder="1" applyAlignment="1">
      <alignment horizontal="center" vertical="center" wrapText="1"/>
    </xf>
    <xf numFmtId="165" fontId="20" fillId="19" borderId="26" xfId="3" applyNumberFormat="1" applyFont="1" applyFill="1" applyBorder="1" applyAlignment="1" applyProtection="1">
      <alignment horizontal="center" vertical="center" wrapText="1"/>
    </xf>
    <xf numFmtId="0" fontId="19" fillId="19" borderId="26" xfId="0" applyFont="1" applyFill="1" applyBorder="1" applyAlignment="1">
      <alignment horizontal="center" vertical="center" wrapText="1"/>
    </xf>
    <xf numFmtId="9" fontId="8" fillId="16" borderId="26" xfId="3" applyFont="1" applyFill="1" applyBorder="1" applyAlignment="1" applyProtection="1">
      <alignment horizontal="center" vertical="center" wrapText="1"/>
    </xf>
    <xf numFmtId="9" fontId="8" fillId="15" borderId="26" xfId="4" applyFont="1" applyFill="1" applyBorder="1" applyAlignment="1" applyProtection="1">
      <alignment horizontal="center" vertical="center" wrapText="1"/>
    </xf>
    <xf numFmtId="165" fontId="19" fillId="15" borderId="26" xfId="0" applyNumberFormat="1" applyFont="1" applyFill="1" applyBorder="1" applyAlignment="1">
      <alignment horizontal="center" vertical="center" wrapText="1"/>
    </xf>
    <xf numFmtId="0" fontId="8" fillId="4" borderId="26" xfId="0" applyFont="1" applyFill="1" applyBorder="1" applyAlignment="1">
      <alignment vertical="center" wrapText="1"/>
    </xf>
    <xf numFmtId="9" fontId="8" fillId="4" borderId="26" xfId="1" applyFont="1" applyFill="1" applyBorder="1" applyAlignment="1" applyProtection="1">
      <alignment horizontal="center" vertical="center"/>
    </xf>
    <xf numFmtId="9" fontId="20" fillId="24" borderId="26" xfId="3" applyFont="1" applyFill="1" applyBorder="1" applyAlignment="1" applyProtection="1">
      <alignment horizontal="center" vertical="center" wrapText="1"/>
    </xf>
    <xf numFmtId="9" fontId="8" fillId="21" borderId="26" xfId="0" applyNumberFormat="1" applyFont="1" applyFill="1" applyBorder="1" applyAlignment="1">
      <alignment horizontal="center" vertical="center" wrapText="1"/>
    </xf>
    <xf numFmtId="9" fontId="21" fillId="4" borderId="26" xfId="0" applyNumberFormat="1" applyFont="1" applyFill="1" applyBorder="1" applyAlignment="1">
      <alignment horizontal="center" vertical="center" wrapText="1"/>
    </xf>
    <xf numFmtId="9" fontId="21" fillId="6" borderId="26" xfId="0" applyNumberFormat="1" applyFont="1" applyFill="1" applyBorder="1" applyAlignment="1">
      <alignment horizontal="center" vertical="center" wrapText="1"/>
    </xf>
    <xf numFmtId="1" fontId="21" fillId="6" borderId="26" xfId="0" applyNumberFormat="1" applyFont="1" applyFill="1" applyBorder="1" applyAlignment="1">
      <alignment horizontal="center" vertical="center" wrapText="1"/>
    </xf>
    <xf numFmtId="1" fontId="21" fillId="4" borderId="26" xfId="1" applyNumberFormat="1" applyFont="1" applyFill="1" applyBorder="1" applyAlignment="1" applyProtection="1">
      <alignment horizontal="center" vertical="center" wrapText="1"/>
    </xf>
    <xf numFmtId="9" fontId="8" fillId="4" borderId="26" xfId="0" applyNumberFormat="1" applyFont="1" applyFill="1" applyBorder="1" applyAlignment="1" applyProtection="1">
      <alignment horizontal="center" vertical="center"/>
      <protection locked="0"/>
    </xf>
    <xf numFmtId="9" fontId="8" fillId="15" borderId="26" xfId="0" applyNumberFormat="1" applyFont="1" applyFill="1" applyBorder="1" applyAlignment="1" applyProtection="1">
      <alignment horizontal="center" vertical="center"/>
      <protection locked="0"/>
    </xf>
    <xf numFmtId="9" fontId="20" fillId="15" borderId="26" xfId="0" applyNumberFormat="1" applyFont="1" applyFill="1" applyBorder="1" applyAlignment="1" applyProtection="1">
      <alignment horizontal="center" vertical="center" wrapText="1"/>
      <protection locked="0"/>
    </xf>
    <xf numFmtId="9" fontId="19" fillId="15" borderId="26" xfId="0" applyNumberFormat="1" applyFont="1" applyFill="1" applyBorder="1" applyAlignment="1" applyProtection="1">
      <alignment horizontal="center" vertical="center" wrapText="1"/>
      <protection locked="0"/>
    </xf>
    <xf numFmtId="0" fontId="33" fillId="0" borderId="0" xfId="0" applyFont="1"/>
    <xf numFmtId="0" fontId="34" fillId="0" borderId="50" xfId="0" applyFont="1" applyBorder="1" applyAlignment="1">
      <alignment horizontal="left" vertical="center" wrapText="1"/>
    </xf>
    <xf numFmtId="0" fontId="33" fillId="0" borderId="10" xfId="0" applyFont="1" applyBorder="1" applyAlignment="1">
      <alignment horizontal="left" vertical="center" wrapText="1"/>
    </xf>
    <xf numFmtId="0" fontId="33" fillId="0" borderId="17" xfId="0" applyFont="1" applyBorder="1" applyAlignment="1">
      <alignment horizontal="left" vertical="center" wrapText="1"/>
    </xf>
    <xf numFmtId="0" fontId="33" fillId="6" borderId="17" xfId="0" applyFont="1" applyFill="1" applyBorder="1" applyAlignment="1">
      <alignment horizontal="left" vertical="center" wrapText="1"/>
    </xf>
    <xf numFmtId="0" fontId="33" fillId="0" borderId="50" xfId="0" applyFont="1" applyBorder="1" applyAlignment="1">
      <alignment horizontal="left" vertical="center" wrapText="1"/>
    </xf>
    <xf numFmtId="0" fontId="35" fillId="0" borderId="10" xfId="0" applyFont="1" applyBorder="1" applyAlignment="1">
      <alignment horizontal="left" vertical="center" wrapText="1"/>
    </xf>
    <xf numFmtId="0" fontId="33" fillId="0" borderId="51" xfId="0" applyFont="1" applyBorder="1" applyAlignment="1">
      <alignment horizontal="left" vertical="center" wrapText="1"/>
    </xf>
    <xf numFmtId="0" fontId="33" fillId="0" borderId="13" xfId="0" applyFont="1" applyBorder="1" applyAlignment="1">
      <alignment horizontal="left" vertical="center" wrapText="1"/>
    </xf>
    <xf numFmtId="0" fontId="33" fillId="6" borderId="14" xfId="0" applyFont="1" applyFill="1" applyBorder="1" applyAlignment="1">
      <alignment horizontal="left" vertical="center" wrapText="1"/>
    </xf>
    <xf numFmtId="0" fontId="13" fillId="27" borderId="0" xfId="0" applyFont="1" applyFill="1" applyAlignment="1">
      <alignment vertical="center"/>
    </xf>
    <xf numFmtId="0" fontId="8" fillId="0" borderId="0" xfId="0" applyFont="1"/>
    <xf numFmtId="0" fontId="8" fillId="0" borderId="2" xfId="0" applyFont="1" applyBorder="1"/>
    <xf numFmtId="0" fontId="8" fillId="0" borderId="3" xfId="0" applyFont="1" applyBorder="1"/>
    <xf numFmtId="0" fontId="8" fillId="0" borderId="9" xfId="0" applyFont="1" applyBorder="1"/>
    <xf numFmtId="0" fontId="8" fillId="0" borderId="8" xfId="0" applyFont="1" applyBorder="1"/>
    <xf numFmtId="0" fontId="8" fillId="0" borderId="15" xfId="0" applyFont="1" applyBorder="1"/>
    <xf numFmtId="0" fontId="17" fillId="30" borderId="54" xfId="0" applyFont="1" applyFill="1" applyBorder="1" applyAlignment="1" applyProtection="1">
      <alignment horizontal="center" vertical="center" wrapText="1"/>
      <protection locked="0"/>
    </xf>
    <xf numFmtId="0" fontId="17" fillId="27" borderId="10" xfId="0" applyFont="1" applyFill="1" applyBorder="1" applyAlignment="1">
      <alignment horizontal="center" vertical="center"/>
    </xf>
    <xf numFmtId="1" fontId="17" fillId="28" borderId="18" xfId="0" applyNumberFormat="1" applyFont="1" applyFill="1" applyBorder="1" applyAlignment="1" applyProtection="1">
      <alignment vertical="center" wrapText="1"/>
      <protection locked="0"/>
    </xf>
    <xf numFmtId="0" fontId="8" fillId="16" borderId="26" xfId="0" applyFont="1" applyFill="1" applyBorder="1" applyAlignment="1">
      <alignment horizontal="left" vertical="center" wrapText="1"/>
    </xf>
    <xf numFmtId="0" fontId="38" fillId="32" borderId="10" xfId="0" applyFont="1" applyFill="1" applyBorder="1" applyAlignment="1">
      <alignment horizontal="center" vertical="center" wrapText="1"/>
    </xf>
    <xf numFmtId="0" fontId="19" fillId="7" borderId="10" xfId="0" applyFont="1" applyFill="1" applyBorder="1" applyAlignment="1">
      <alignment horizontal="center" vertical="center" wrapText="1"/>
    </xf>
    <xf numFmtId="14" fontId="19" fillId="7" borderId="10" xfId="0" applyNumberFormat="1" applyFont="1" applyFill="1" applyBorder="1" applyAlignment="1">
      <alignment horizontal="center" vertical="center" wrapText="1"/>
    </xf>
    <xf numFmtId="0" fontId="8" fillId="0" borderId="10" xfId="0" applyFont="1" applyBorder="1" applyAlignment="1">
      <alignment horizontal="center" vertical="center"/>
    </xf>
    <xf numFmtId="14" fontId="8" fillId="0" borderId="10" xfId="0" applyNumberFormat="1" applyFont="1" applyBorder="1" applyAlignment="1">
      <alignment horizontal="justify" vertical="center"/>
    </xf>
    <xf numFmtId="14" fontId="8" fillId="0" borderId="10" xfId="0" applyNumberFormat="1" applyFont="1" applyBorder="1" applyAlignment="1">
      <alignment horizontal="center" vertical="center"/>
    </xf>
    <xf numFmtId="10" fontId="8" fillId="0" borderId="39" xfId="1" applyNumberFormat="1" applyFont="1" applyBorder="1" applyAlignment="1">
      <alignment horizontal="center" vertical="center"/>
    </xf>
    <xf numFmtId="10" fontId="19" fillId="0" borderId="39" xfId="1" applyNumberFormat="1" applyFont="1" applyBorder="1" applyAlignment="1">
      <alignment horizontal="center" vertical="center"/>
    </xf>
    <xf numFmtId="10" fontId="8" fillId="4" borderId="39" xfId="1" applyNumberFormat="1" applyFont="1" applyFill="1" applyBorder="1" applyAlignment="1">
      <alignment horizontal="center" vertical="center"/>
    </xf>
    <xf numFmtId="10" fontId="8" fillId="0" borderId="39" xfId="1" applyNumberFormat="1" applyFont="1" applyBorder="1" applyAlignment="1">
      <alignment horizontal="center"/>
    </xf>
    <xf numFmtId="0" fontId="13" fillId="27" borderId="10" xfId="0" applyFont="1" applyFill="1" applyBorder="1" applyAlignment="1">
      <alignment horizontal="center" vertical="center"/>
    </xf>
    <xf numFmtId="0" fontId="3" fillId="33" borderId="10" xfId="0" applyFont="1" applyFill="1" applyBorder="1" applyAlignment="1">
      <alignment horizontal="center" vertical="center"/>
    </xf>
    <xf numFmtId="10" fontId="14" fillId="33" borderId="38" xfId="1" applyNumberFormat="1" applyFont="1" applyFill="1" applyBorder="1" applyAlignment="1">
      <alignment horizontal="center" vertical="center"/>
    </xf>
    <xf numFmtId="10" fontId="14" fillId="33" borderId="39" xfId="1" applyNumberFormat="1" applyFont="1" applyFill="1" applyBorder="1" applyAlignment="1">
      <alignment horizontal="center" vertical="center"/>
    </xf>
    <xf numFmtId="0" fontId="14" fillId="33" borderId="37" xfId="0" applyFont="1" applyFill="1" applyBorder="1" applyAlignment="1">
      <alignment horizontal="center" vertical="center"/>
    </xf>
    <xf numFmtId="0" fontId="14" fillId="33" borderId="26" xfId="0" applyFont="1" applyFill="1" applyBorder="1"/>
    <xf numFmtId="0" fontId="14" fillId="33" borderId="36" xfId="0" applyFont="1" applyFill="1" applyBorder="1" applyAlignment="1">
      <alignment horizontal="center" vertical="center"/>
    </xf>
    <xf numFmtId="10" fontId="14" fillId="33" borderId="39" xfId="0" applyNumberFormat="1" applyFont="1" applyFill="1" applyBorder="1" applyAlignment="1">
      <alignment horizontal="center"/>
    </xf>
    <xf numFmtId="10" fontId="13" fillId="27" borderId="39" xfId="0" applyNumberFormat="1" applyFont="1" applyFill="1" applyBorder="1" applyAlignment="1">
      <alignment horizontal="center"/>
    </xf>
    <xf numFmtId="0" fontId="16" fillId="27" borderId="34" xfId="0" applyFont="1" applyFill="1" applyBorder="1" applyAlignment="1">
      <alignment horizontal="center" vertical="center"/>
    </xf>
    <xf numFmtId="0" fontId="16" fillId="27" borderId="35" xfId="0" applyFont="1" applyFill="1" applyBorder="1" applyAlignment="1">
      <alignment horizontal="center" vertical="center"/>
    </xf>
    <xf numFmtId="0" fontId="16" fillId="27" borderId="34" xfId="0" applyFont="1" applyFill="1" applyBorder="1" applyAlignment="1">
      <alignment horizontal="center" vertical="center" wrapText="1"/>
    </xf>
    <xf numFmtId="0" fontId="17" fillId="34" borderId="27" xfId="0" applyFont="1" applyFill="1" applyBorder="1" applyAlignment="1" applyProtection="1">
      <alignment horizontal="center" vertical="center" wrapText="1"/>
      <protection locked="0"/>
    </xf>
    <xf numFmtId="0" fontId="17" fillId="34" borderId="26" xfId="0" applyFont="1" applyFill="1" applyBorder="1" applyAlignment="1" applyProtection="1">
      <alignment horizontal="center" vertical="center" wrapText="1"/>
      <protection locked="0"/>
    </xf>
    <xf numFmtId="0" fontId="17" fillId="35" borderId="26" xfId="0" applyFont="1" applyFill="1" applyBorder="1" applyAlignment="1" applyProtection="1">
      <alignment horizontal="center" vertical="center" wrapText="1"/>
      <protection locked="0"/>
    </xf>
    <xf numFmtId="1" fontId="17" fillId="34" borderId="26" xfId="0" applyNumberFormat="1" applyFont="1" applyFill="1" applyBorder="1" applyAlignment="1" applyProtection="1">
      <alignment horizontal="center" vertical="center" wrapText="1"/>
      <protection locked="0"/>
    </xf>
    <xf numFmtId="0" fontId="17" fillId="34" borderId="31" xfId="0" applyFont="1" applyFill="1" applyBorder="1" applyAlignment="1" applyProtection="1">
      <alignment horizontal="center" vertical="center" wrapText="1"/>
      <protection locked="0"/>
    </xf>
    <xf numFmtId="1" fontId="17" fillId="37" borderId="28" xfId="0" applyNumberFormat="1" applyFont="1" applyFill="1" applyBorder="1" applyAlignment="1" applyProtection="1">
      <alignment horizontal="center" vertical="center" wrapText="1"/>
      <protection locked="0"/>
    </xf>
    <xf numFmtId="1" fontId="17" fillId="37" borderId="29" xfId="0" applyNumberFormat="1" applyFont="1" applyFill="1" applyBorder="1" applyAlignment="1" applyProtection="1">
      <alignment horizontal="center" vertical="center" wrapText="1"/>
      <protection locked="0"/>
    </xf>
    <xf numFmtId="0" fontId="17" fillId="39" borderId="29" xfId="0" applyFont="1" applyFill="1" applyBorder="1" applyAlignment="1" applyProtection="1">
      <alignment horizontal="center" vertical="center" wrapText="1"/>
      <protection locked="0"/>
    </xf>
    <xf numFmtId="0" fontId="14" fillId="12" borderId="29" xfId="0" applyFont="1" applyFill="1" applyBorder="1" applyAlignment="1" applyProtection="1">
      <alignment horizontal="center" vertical="center" wrapText="1"/>
      <protection locked="0"/>
    </xf>
    <xf numFmtId="0" fontId="0" fillId="0" borderId="0" xfId="0" pivotButton="1" applyAlignment="1">
      <alignment wrapText="1"/>
    </xf>
    <xf numFmtId="0" fontId="0" fillId="0" borderId="0" xfId="0" applyAlignment="1">
      <alignment horizontal="left" wrapText="1"/>
    </xf>
    <xf numFmtId="0" fontId="0" fillId="0" borderId="0" xfId="0" applyAlignment="1">
      <alignment wrapText="1"/>
    </xf>
    <xf numFmtId="1" fontId="17" fillId="40" borderId="15" xfId="0" applyNumberFormat="1" applyFont="1" applyFill="1" applyBorder="1" applyAlignment="1" applyProtection="1">
      <alignment horizontal="center" vertical="center" wrapText="1"/>
      <protection locked="0"/>
    </xf>
    <xf numFmtId="0" fontId="14" fillId="12" borderId="45" xfId="0" applyFont="1" applyFill="1" applyBorder="1" applyAlignment="1" applyProtection="1">
      <alignment horizontal="center" vertical="center" wrapText="1"/>
      <protection locked="0"/>
    </xf>
    <xf numFmtId="0" fontId="14" fillId="12" borderId="58" xfId="0" applyFont="1" applyFill="1" applyBorder="1" applyAlignment="1" applyProtection="1">
      <alignment horizontal="center" vertical="center" wrapText="1"/>
      <protection locked="0"/>
    </xf>
    <xf numFmtId="9" fontId="8" fillId="0" borderId="26" xfId="0" applyNumberFormat="1" applyFont="1" applyBorder="1" applyAlignment="1" applyProtection="1">
      <alignment horizontal="center" vertical="center"/>
      <protection locked="0"/>
    </xf>
    <xf numFmtId="0" fontId="15" fillId="2" borderId="0" xfId="0" applyFont="1" applyFill="1" applyAlignment="1" applyProtection="1">
      <alignment horizontal="center" vertical="center" wrapText="1"/>
      <protection locked="0"/>
    </xf>
    <xf numFmtId="0" fontId="8" fillId="0" borderId="4" xfId="0" applyFont="1" applyBorder="1" applyAlignment="1" applyProtection="1">
      <alignment horizontal="center"/>
      <protection locked="0"/>
    </xf>
    <xf numFmtId="0" fontId="8" fillId="0" borderId="5" xfId="0" applyFont="1" applyBorder="1" applyAlignment="1" applyProtection="1">
      <alignment horizontal="center"/>
      <protection locked="0"/>
    </xf>
    <xf numFmtId="0" fontId="18" fillId="0" borderId="5" xfId="0" applyFont="1" applyBorder="1" applyAlignment="1" applyProtection="1">
      <alignment horizontal="center" vertical="center" wrapText="1"/>
      <protection locked="0"/>
    </xf>
    <xf numFmtId="0" fontId="32" fillId="0" borderId="0" xfId="0" applyFont="1"/>
    <xf numFmtId="0" fontId="18" fillId="0" borderId="5" xfId="0" applyFont="1" applyBorder="1" applyAlignment="1" applyProtection="1">
      <alignment horizontal="left" vertical="center" wrapText="1"/>
      <protection locked="0"/>
    </xf>
    <xf numFmtId="0" fontId="0" fillId="0" borderId="0" xfId="0" applyAlignment="1" applyProtection="1">
      <alignment horizontal="left" vertical="center"/>
      <protection locked="0"/>
    </xf>
    <xf numFmtId="0" fontId="15" fillId="2" borderId="0" xfId="0" applyFont="1" applyFill="1" applyAlignment="1" applyProtection="1">
      <alignment horizontal="left" vertical="center" wrapText="1"/>
      <protection locked="0"/>
    </xf>
    <xf numFmtId="0" fontId="32" fillId="0" borderId="0" xfId="0" applyFont="1" applyAlignment="1">
      <alignment horizontal="left" vertical="center"/>
    </xf>
    <xf numFmtId="0" fontId="0" fillId="4" borderId="0" xfId="0" applyFill="1" applyAlignment="1" applyProtection="1">
      <alignment vertical="center"/>
      <protection locked="0"/>
    </xf>
    <xf numFmtId="0" fontId="17" fillId="29" borderId="45" xfId="0" applyFont="1" applyFill="1" applyBorder="1" applyAlignment="1" applyProtection="1">
      <alignment horizontal="center" vertical="center" wrapText="1"/>
      <protection locked="0"/>
    </xf>
    <xf numFmtId="0" fontId="17" fillId="29" borderId="31" xfId="0" applyFont="1" applyFill="1" applyBorder="1" applyAlignment="1" applyProtection="1">
      <alignment horizontal="center" vertical="center" wrapText="1"/>
      <protection locked="0"/>
    </xf>
    <xf numFmtId="0" fontId="17" fillId="29" borderId="58" xfId="0" applyFont="1" applyFill="1" applyBorder="1" applyAlignment="1" applyProtection="1">
      <alignment horizontal="center" vertical="center" wrapText="1"/>
      <protection locked="0"/>
    </xf>
    <xf numFmtId="0" fontId="15" fillId="2"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0" borderId="0" xfId="0" applyFont="1" applyAlignment="1" applyProtection="1">
      <alignment vertical="center"/>
      <protection locked="0"/>
    </xf>
    <xf numFmtId="0" fontId="0" fillId="0" borderId="0" xfId="0"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Font="1" applyAlignment="1" applyProtection="1">
      <alignment horizontal="center" vertical="center"/>
      <protection locked="0"/>
    </xf>
    <xf numFmtId="0" fontId="32" fillId="0" borderId="0" xfId="0" applyFont="1" applyAlignment="1">
      <alignment horizontal="center" vertical="center"/>
    </xf>
    <xf numFmtId="1" fontId="17" fillId="28" borderId="0" xfId="0" applyNumberFormat="1" applyFont="1" applyFill="1" applyAlignment="1" applyProtection="1">
      <alignment horizontal="center" vertical="center" wrapText="1"/>
      <protection locked="0"/>
    </xf>
    <xf numFmtId="9" fontId="8" fillId="21" borderId="26" xfId="3" applyFont="1" applyFill="1" applyBorder="1" applyAlignment="1" applyProtection="1">
      <alignment horizontal="center" vertical="center" wrapText="1"/>
    </xf>
    <xf numFmtId="0" fontId="17" fillId="28" borderId="15" xfId="0" applyFont="1" applyFill="1" applyBorder="1" applyAlignment="1" applyProtection="1">
      <alignment horizontal="center" vertical="center" wrapText="1"/>
      <protection locked="0"/>
    </xf>
    <xf numFmtId="0" fontId="17" fillId="28" borderId="1" xfId="0" applyFont="1" applyFill="1" applyBorder="1" applyAlignment="1" applyProtection="1">
      <alignment horizontal="center" vertical="center" wrapText="1"/>
      <protection locked="0"/>
    </xf>
    <xf numFmtId="9" fontId="8" fillId="24" borderId="26" xfId="0" applyNumberFormat="1" applyFont="1" applyFill="1" applyBorder="1" applyAlignment="1">
      <alignment horizontal="center" vertical="center" wrapText="1"/>
    </xf>
    <xf numFmtId="0" fontId="20" fillId="42" borderId="26" xfId="0" applyFont="1" applyFill="1" applyBorder="1" applyAlignment="1">
      <alignment horizontal="center" vertical="center" wrapText="1"/>
    </xf>
    <xf numFmtId="0" fontId="19" fillId="12" borderId="26" xfId="0" applyFont="1" applyFill="1" applyBorder="1" applyAlignment="1">
      <alignment horizontal="center" vertical="center" wrapText="1"/>
    </xf>
    <xf numFmtId="0" fontId="19" fillId="42" borderId="26" xfId="0" applyFont="1" applyFill="1" applyBorder="1" applyAlignment="1">
      <alignment horizontal="center" vertical="center" wrapText="1"/>
    </xf>
    <xf numFmtId="0" fontId="23" fillId="42" borderId="26" xfId="0" applyFont="1" applyFill="1" applyBorder="1" applyAlignment="1">
      <alignment horizontal="center" vertical="center" wrapText="1"/>
    </xf>
    <xf numFmtId="0" fontId="22" fillId="42" borderId="26" xfId="0" applyFont="1" applyFill="1" applyBorder="1" applyAlignment="1">
      <alignment horizontal="center" vertical="center" wrapText="1"/>
    </xf>
    <xf numFmtId="0" fontId="19" fillId="42" borderId="26" xfId="0" applyFont="1" applyFill="1" applyBorder="1" applyAlignment="1">
      <alignment horizontal="center" vertical="center"/>
    </xf>
    <xf numFmtId="0" fontId="20" fillId="26" borderId="26" xfId="0" applyFont="1" applyFill="1" applyBorder="1" applyAlignment="1">
      <alignment horizontal="center" vertical="center" wrapText="1"/>
    </xf>
    <xf numFmtId="0" fontId="19" fillId="0" borderId="26" xfId="0" applyFont="1" applyBorder="1" applyAlignment="1">
      <alignment horizontal="center" vertical="center" wrapText="1"/>
    </xf>
    <xf numFmtId="0" fontId="20" fillId="7" borderId="26" xfId="0" applyFont="1" applyFill="1" applyBorder="1" applyAlignment="1">
      <alignment horizontal="center" vertical="center" wrapText="1"/>
    </xf>
    <xf numFmtId="9" fontId="20" fillId="12" borderId="26" xfId="0" applyNumberFormat="1" applyFont="1" applyFill="1" applyBorder="1" applyAlignment="1" applyProtection="1">
      <alignment horizontal="center" vertical="center" wrapText="1"/>
      <protection locked="0"/>
    </xf>
    <xf numFmtId="0" fontId="20" fillId="12" borderId="26" xfId="0" applyFont="1" applyFill="1" applyBorder="1" applyAlignment="1" applyProtection="1">
      <alignment horizontal="center" vertical="center" wrapText="1"/>
      <protection locked="0"/>
    </xf>
    <xf numFmtId="0" fontId="8" fillId="12" borderId="26" xfId="0" applyFont="1" applyFill="1" applyBorder="1" applyAlignment="1" applyProtection="1">
      <alignment horizontal="center" vertical="center" wrapText="1"/>
      <protection locked="0"/>
    </xf>
    <xf numFmtId="9" fontId="20" fillId="43" borderId="26" xfId="0" applyNumberFormat="1" applyFont="1" applyFill="1" applyBorder="1" applyAlignment="1" applyProtection="1">
      <alignment horizontal="center" vertical="center" wrapText="1"/>
      <protection locked="0"/>
    </xf>
    <xf numFmtId="0" fontId="21" fillId="12" borderId="26" xfId="0" applyFont="1" applyFill="1" applyBorder="1" applyAlignment="1" applyProtection="1">
      <alignment horizontal="center" vertical="center" wrapText="1"/>
      <protection locked="0"/>
    </xf>
    <xf numFmtId="9" fontId="8" fillId="12" borderId="26" xfId="0" applyNumberFormat="1" applyFont="1" applyFill="1" applyBorder="1" applyAlignment="1" applyProtection="1">
      <alignment horizontal="center" vertical="center" wrapText="1"/>
      <protection locked="0"/>
    </xf>
    <xf numFmtId="0" fontId="8" fillId="12" borderId="26" xfId="0" applyFont="1" applyFill="1" applyBorder="1" applyAlignment="1" applyProtection="1">
      <alignment vertical="center"/>
      <protection locked="0"/>
    </xf>
    <xf numFmtId="0" fontId="20" fillId="42" borderId="26" xfId="0" applyFont="1" applyFill="1" applyBorder="1" applyAlignment="1" applyProtection="1">
      <alignment horizontal="center" vertical="center" wrapText="1"/>
      <protection locked="0"/>
    </xf>
    <xf numFmtId="0" fontId="8" fillId="12" borderId="26" xfId="0" applyFont="1" applyFill="1" applyBorder="1" applyAlignment="1" applyProtection="1">
      <alignment horizontal="center" vertical="center"/>
      <protection locked="0"/>
    </xf>
    <xf numFmtId="0" fontId="20" fillId="43" borderId="26" xfId="0" applyFont="1" applyFill="1" applyBorder="1" applyAlignment="1" applyProtection="1">
      <alignment horizontal="left" vertical="center" wrapText="1"/>
      <protection locked="0"/>
    </xf>
    <xf numFmtId="0" fontId="20" fillId="44" borderId="26" xfId="0" applyFont="1" applyFill="1" applyBorder="1" applyAlignment="1">
      <alignment horizontal="center" vertical="center" wrapText="1"/>
    </xf>
    <xf numFmtId="0" fontId="17" fillId="30" borderId="45" xfId="0" applyFont="1" applyFill="1" applyBorder="1" applyAlignment="1" applyProtection="1">
      <alignment horizontal="center" vertical="center" wrapText="1"/>
      <protection locked="0"/>
    </xf>
    <xf numFmtId="0" fontId="17" fillId="30" borderId="31" xfId="0" applyFont="1" applyFill="1" applyBorder="1" applyAlignment="1" applyProtection="1">
      <alignment horizontal="center" vertical="center" wrapText="1"/>
      <protection locked="0"/>
    </xf>
    <xf numFmtId="0" fontId="17" fillId="31" borderId="31" xfId="0" applyFont="1" applyFill="1" applyBorder="1" applyAlignment="1" applyProtection="1">
      <alignment horizontal="center" vertical="center" wrapText="1"/>
      <protection locked="0"/>
    </xf>
    <xf numFmtId="1" fontId="17" fillId="30" borderId="31" xfId="0" applyNumberFormat="1" applyFont="1" applyFill="1" applyBorder="1" applyAlignment="1" applyProtection="1">
      <alignment horizontal="center" vertical="center" wrapText="1"/>
      <protection locked="0"/>
    </xf>
    <xf numFmtId="1" fontId="17" fillId="28" borderId="31" xfId="0" applyNumberFormat="1" applyFont="1" applyFill="1" applyBorder="1" applyAlignment="1" applyProtection="1">
      <alignment horizontal="center" vertical="center" wrapText="1"/>
      <protection locked="0"/>
    </xf>
    <xf numFmtId="0" fontId="17" fillId="30" borderId="58" xfId="0" applyFont="1" applyFill="1" applyBorder="1" applyAlignment="1" applyProtection="1">
      <alignment horizontal="center" vertical="center" wrapText="1"/>
      <protection locked="0"/>
    </xf>
    <xf numFmtId="1" fontId="17" fillId="28" borderId="45" xfId="0" applyNumberFormat="1" applyFont="1" applyFill="1" applyBorder="1" applyAlignment="1" applyProtection="1">
      <alignment horizontal="center" vertical="center" wrapText="1"/>
      <protection locked="0"/>
    </xf>
    <xf numFmtId="1" fontId="17" fillId="28" borderId="64" xfId="0" applyNumberFormat="1" applyFont="1" applyFill="1" applyBorder="1" applyAlignment="1" applyProtection="1">
      <alignment vertical="center" wrapText="1"/>
      <protection locked="0"/>
    </xf>
    <xf numFmtId="0" fontId="20" fillId="7" borderId="26" xfId="0" applyFont="1" applyFill="1" applyBorder="1" applyAlignment="1">
      <alignment horizontal="left" vertical="center" wrapText="1"/>
    </xf>
    <xf numFmtId="0" fontId="22" fillId="0" borderId="26" xfId="0" applyFont="1" applyFill="1" applyBorder="1" applyAlignment="1">
      <alignment horizontal="center" vertical="center" wrapText="1"/>
    </xf>
    <xf numFmtId="0" fontId="19" fillId="0" borderId="26" xfId="0" applyFont="1" applyFill="1" applyBorder="1" applyAlignment="1">
      <alignment wrapText="1"/>
    </xf>
    <xf numFmtId="0" fontId="20" fillId="0" borderId="26" xfId="0" applyFont="1" applyFill="1" applyBorder="1" applyAlignment="1">
      <alignment horizontal="center" vertical="center" wrapText="1"/>
    </xf>
    <xf numFmtId="0" fontId="8" fillId="0" borderId="26" xfId="0" applyFont="1" applyFill="1" applyBorder="1" applyAlignment="1" applyProtection="1">
      <alignment horizontal="left" vertical="center" wrapText="1"/>
      <protection locked="0"/>
    </xf>
    <xf numFmtId="0" fontId="8" fillId="0" borderId="26" xfId="0" applyFont="1" applyFill="1" applyBorder="1" applyAlignment="1" applyProtection="1">
      <alignment horizontal="center" vertical="center" wrapText="1"/>
      <protection locked="0"/>
    </xf>
    <xf numFmtId="0" fontId="19" fillId="0" borderId="26" xfId="0" applyFont="1" applyFill="1" applyBorder="1" applyAlignment="1">
      <alignment horizontal="center" vertical="center" wrapText="1"/>
    </xf>
    <xf numFmtId="0" fontId="8" fillId="0" borderId="26" xfId="0" applyFont="1" applyBorder="1" applyAlignment="1">
      <alignment horizontal="center" vertical="center"/>
    </xf>
    <xf numFmtId="9" fontId="20" fillId="22" borderId="26" xfId="0" applyNumberFormat="1" applyFont="1" applyFill="1" applyBorder="1" applyAlignment="1">
      <alignment horizontal="center" vertical="center" wrapText="1"/>
    </xf>
    <xf numFmtId="0" fontId="19" fillId="0" borderId="26" xfId="0" applyFont="1" applyBorder="1" applyAlignment="1">
      <alignment vertical="center" wrapText="1"/>
    </xf>
    <xf numFmtId="0" fontId="19" fillId="0" borderId="26" xfId="0" applyFont="1" applyBorder="1" applyAlignment="1">
      <alignment horizontal="center" vertical="center"/>
    </xf>
    <xf numFmtId="0" fontId="20" fillId="0" borderId="26" xfId="0" quotePrefix="1" applyFont="1" applyFill="1" applyBorder="1" applyAlignment="1">
      <alignment horizontal="center" vertical="center" wrapText="1"/>
    </xf>
    <xf numFmtId="0" fontId="19" fillId="0" borderId="26" xfId="0" applyFont="1" applyFill="1" applyBorder="1"/>
    <xf numFmtId="0" fontId="8" fillId="0" borderId="26" xfId="0" applyFont="1" applyFill="1" applyBorder="1" applyAlignment="1" applyProtection="1">
      <alignment vertical="center" wrapText="1"/>
      <protection locked="0"/>
    </xf>
    <xf numFmtId="0" fontId="19" fillId="0" borderId="26" xfId="0" applyFont="1" applyFill="1" applyBorder="1" applyAlignment="1" applyProtection="1">
      <alignment vertical="center" wrapText="1"/>
      <protection locked="0"/>
    </xf>
    <xf numFmtId="0" fontId="8" fillId="0" borderId="26" xfId="0" applyFont="1" applyFill="1" applyBorder="1" applyAlignment="1" applyProtection="1">
      <alignment horizontal="center" vertical="center"/>
      <protection locked="0"/>
    </xf>
    <xf numFmtId="1" fontId="20" fillId="22" borderId="26" xfId="0" applyNumberFormat="1" applyFont="1" applyFill="1" applyBorder="1" applyAlignment="1">
      <alignment horizontal="center" vertical="center" wrapText="1"/>
    </xf>
    <xf numFmtId="1" fontId="20" fillId="21" borderId="26" xfId="3" applyNumberFormat="1" applyFont="1" applyFill="1" applyBorder="1" applyAlignment="1" applyProtection="1">
      <alignment horizontal="center" vertical="center" wrapText="1"/>
    </xf>
    <xf numFmtId="0" fontId="8" fillId="21" borderId="26" xfId="0" applyFont="1" applyFill="1" applyBorder="1" applyAlignment="1">
      <alignment horizontal="center" vertical="center" wrapText="1"/>
    </xf>
    <xf numFmtId="0" fontId="19" fillId="0" borderId="26" xfId="0" applyFont="1" applyFill="1" applyBorder="1" applyAlignment="1">
      <alignment vertical="center" wrapText="1"/>
    </xf>
    <xf numFmtId="9" fontId="20" fillId="4" borderId="26" xfId="0" applyNumberFormat="1" applyFont="1" applyFill="1" applyBorder="1" applyAlignment="1">
      <alignment horizontal="center" vertical="center" wrapText="1"/>
    </xf>
    <xf numFmtId="0" fontId="20" fillId="0" borderId="26" xfId="0" applyFont="1" applyBorder="1" applyAlignment="1">
      <alignment vertical="center" wrapText="1"/>
    </xf>
    <xf numFmtId="0" fontId="20" fillId="0" borderId="26" xfId="0" applyFont="1" applyBorder="1" applyAlignment="1">
      <alignment horizontal="center" vertical="center" wrapText="1"/>
    </xf>
    <xf numFmtId="0" fontId="44" fillId="0" borderId="26" xfId="7" applyFont="1" applyFill="1" applyBorder="1" applyAlignment="1">
      <alignment horizontal="center" vertical="center" wrapText="1"/>
    </xf>
    <xf numFmtId="0" fontId="19" fillId="11" borderId="26" xfId="0" applyFont="1" applyFill="1" applyBorder="1" applyAlignment="1">
      <alignment vertical="center" wrapText="1"/>
    </xf>
    <xf numFmtId="0" fontId="19" fillId="11" borderId="26" xfId="0" applyFont="1" applyFill="1" applyBorder="1" applyAlignment="1">
      <alignment horizontal="center" vertical="center" wrapText="1"/>
    </xf>
    <xf numFmtId="0" fontId="43" fillId="0" borderId="26" xfId="0" applyFont="1" applyFill="1" applyBorder="1" applyAlignment="1">
      <alignment horizontal="center" vertical="center" wrapText="1"/>
    </xf>
    <xf numFmtId="9" fontId="19" fillId="17" borderId="26" xfId="0" applyNumberFormat="1" applyFont="1" applyFill="1" applyBorder="1" applyAlignment="1">
      <alignment horizontal="center" vertical="center" wrapText="1"/>
    </xf>
    <xf numFmtId="9" fontId="19" fillId="25" borderId="26" xfId="0" applyNumberFormat="1" applyFont="1" applyFill="1" applyBorder="1" applyAlignment="1" applyProtection="1">
      <alignment horizontal="center" vertical="center"/>
      <protection locked="0"/>
    </xf>
    <xf numFmtId="9" fontId="19" fillId="15" borderId="26" xfId="0" applyNumberFormat="1" applyFont="1" applyFill="1" applyBorder="1" applyAlignment="1" applyProtection="1">
      <alignment horizontal="center" vertical="center"/>
      <protection locked="0"/>
    </xf>
    <xf numFmtId="164" fontId="8" fillId="15" borderId="26" xfId="1" applyNumberFormat="1" applyFont="1" applyFill="1" applyBorder="1" applyAlignment="1" applyProtection="1">
      <alignment horizontal="center" vertical="center"/>
    </xf>
    <xf numFmtId="0" fontId="20" fillId="11" borderId="26" xfId="0" applyFont="1" applyFill="1" applyBorder="1" applyAlignment="1">
      <alignment vertical="center" wrapText="1"/>
    </xf>
    <xf numFmtId="0" fontId="20" fillId="11" borderId="26" xfId="0" applyFont="1" applyFill="1" applyBorder="1" applyAlignment="1">
      <alignment horizontal="center" vertical="center" wrapText="1"/>
    </xf>
    <xf numFmtId="0" fontId="19" fillId="0" borderId="26" xfId="0" applyFont="1" applyFill="1" applyBorder="1" applyAlignment="1" applyProtection="1">
      <alignment horizontal="left" vertical="center" wrapText="1"/>
      <protection locked="0"/>
    </xf>
    <xf numFmtId="0" fontId="19" fillId="0" borderId="26" xfId="0" applyFont="1" applyFill="1" applyBorder="1" applyAlignment="1" applyProtection="1">
      <alignment horizontal="center" vertical="center"/>
      <protection locked="0"/>
    </xf>
    <xf numFmtId="0" fontId="19" fillId="0" borderId="26" xfId="0" applyFont="1" applyFill="1" applyBorder="1" applyAlignment="1">
      <alignment horizontal="center" vertical="center"/>
    </xf>
    <xf numFmtId="0" fontId="19" fillId="25" borderId="26" xfId="0" applyFont="1" applyFill="1" applyBorder="1" applyAlignment="1" applyProtection="1">
      <alignment horizontal="center" vertical="center"/>
      <protection locked="0"/>
    </xf>
    <xf numFmtId="0" fontId="20" fillId="0" borderId="26" xfId="0" applyFont="1" applyFill="1" applyBorder="1" applyAlignment="1">
      <alignment wrapText="1"/>
    </xf>
    <xf numFmtId="0" fontId="8" fillId="0" borderId="26" xfId="0" applyFont="1" applyBorder="1" applyAlignment="1" applyProtection="1">
      <alignment horizontal="center" vertical="center" wrapText="1"/>
      <protection locked="0"/>
    </xf>
    <xf numFmtId="0" fontId="20" fillId="0" borderId="26" xfId="0" applyFont="1" applyFill="1" applyBorder="1" applyAlignment="1" applyProtection="1">
      <alignment horizontal="left" vertical="center" wrapText="1"/>
      <protection locked="0"/>
    </xf>
    <xf numFmtId="0" fontId="20" fillId="0" borderId="26" xfId="0" applyFont="1" applyFill="1" applyBorder="1" applyAlignment="1">
      <alignment vertical="center" wrapText="1"/>
    </xf>
    <xf numFmtId="1" fontId="21" fillId="4" borderId="26" xfId="0" applyNumberFormat="1" applyFont="1" applyFill="1" applyBorder="1" applyAlignment="1">
      <alignment horizontal="center" vertical="center" wrapText="1"/>
    </xf>
    <xf numFmtId="9" fontId="20" fillId="0" borderId="26" xfId="0" applyNumberFormat="1" applyFont="1" applyFill="1" applyBorder="1" applyAlignment="1" applyProtection="1">
      <alignment horizontal="center" vertical="center" wrapText="1"/>
      <protection locked="0"/>
    </xf>
    <xf numFmtId="0" fontId="23" fillId="0" borderId="26" xfId="0" applyFont="1" applyFill="1" applyBorder="1" applyAlignment="1" applyProtection="1">
      <alignment horizontal="left" vertical="center" wrapText="1"/>
      <protection locked="0"/>
    </xf>
    <xf numFmtId="0" fontId="44" fillId="11" borderId="26" xfId="7" applyFont="1" applyFill="1" applyBorder="1" applyAlignment="1">
      <alignment horizontal="center" vertical="center" wrapText="1"/>
    </xf>
    <xf numFmtId="9" fontId="20" fillId="0" borderId="26" xfId="0" applyNumberFormat="1" applyFont="1" applyFill="1" applyBorder="1" applyAlignment="1" applyProtection="1">
      <alignment horizontal="left" vertical="center" wrapText="1"/>
      <protection locked="0"/>
    </xf>
    <xf numFmtId="0" fontId="22" fillId="11" borderId="26" xfId="0" applyFont="1" applyFill="1" applyBorder="1" applyAlignment="1">
      <alignment horizontal="center" vertical="center" wrapText="1"/>
    </xf>
    <xf numFmtId="164" fontId="8" fillId="0" borderId="26" xfId="1" applyNumberFormat="1" applyFont="1" applyBorder="1" applyAlignment="1" applyProtection="1">
      <alignment horizontal="center" vertical="center"/>
    </xf>
    <xf numFmtId="164" fontId="8" fillId="4" borderId="26" xfId="0" applyNumberFormat="1" applyFont="1" applyFill="1" applyBorder="1" applyAlignment="1" applyProtection="1">
      <alignment horizontal="center" vertical="center"/>
      <protection locked="0"/>
    </xf>
    <xf numFmtId="164" fontId="19" fillId="0" borderId="26" xfId="1" applyNumberFormat="1" applyFont="1" applyBorder="1" applyAlignment="1" applyProtection="1">
      <alignment horizontal="center" vertical="center"/>
    </xf>
    <xf numFmtId="0" fontId="8" fillId="17" borderId="26" xfId="0" applyFont="1" applyFill="1" applyBorder="1" applyAlignment="1">
      <alignment horizontal="justify" vertical="center" wrapText="1"/>
    </xf>
    <xf numFmtId="1" fontId="8" fillId="16" borderId="26" xfId="1" applyNumberFormat="1" applyFont="1" applyFill="1" applyBorder="1" applyAlignment="1" applyProtection="1">
      <alignment horizontal="center" vertical="center" wrapText="1"/>
    </xf>
    <xf numFmtId="1" fontId="20" fillId="15" borderId="26" xfId="3" applyNumberFormat="1" applyFont="1" applyFill="1" applyBorder="1" applyAlignment="1" applyProtection="1">
      <alignment horizontal="center" vertical="center" wrapText="1"/>
    </xf>
    <xf numFmtId="9" fontId="20" fillId="0" borderId="26" xfId="0" applyNumberFormat="1" applyFont="1" applyFill="1" applyBorder="1" applyAlignment="1" applyProtection="1">
      <alignment vertical="center" wrapText="1"/>
      <protection locked="0"/>
    </xf>
    <xf numFmtId="0" fontId="19" fillId="7" borderId="26" xfId="0" applyFont="1" applyFill="1" applyBorder="1" applyAlignment="1">
      <alignment vertical="center" wrapText="1"/>
    </xf>
    <xf numFmtId="0" fontId="19" fillId="7" borderId="26" xfId="0" applyFont="1" applyFill="1" applyBorder="1" applyAlignment="1">
      <alignment horizontal="center" vertical="center" wrapText="1"/>
    </xf>
    <xf numFmtId="0" fontId="8" fillId="0" borderId="26" xfId="0" applyFont="1" applyFill="1" applyBorder="1" applyAlignment="1" applyProtection="1">
      <alignment horizontal="left" vertical="center"/>
      <protection locked="0"/>
    </xf>
    <xf numFmtId="0" fontId="8" fillId="8" borderId="26" xfId="0" applyFont="1" applyFill="1" applyBorder="1" applyAlignment="1">
      <alignment horizontal="center" vertical="center" wrapText="1"/>
    </xf>
    <xf numFmtId="165" fontId="20" fillId="21" borderId="26" xfId="5" applyNumberFormat="1" applyFont="1" applyFill="1" applyBorder="1" applyAlignment="1" applyProtection="1">
      <alignment horizontal="center" vertical="center" wrapText="1"/>
    </xf>
    <xf numFmtId="0" fontId="20" fillId="0" borderId="26" xfId="0" applyFont="1" applyFill="1" applyBorder="1" applyAlignment="1" applyProtection="1">
      <alignment horizontal="center" vertical="center" wrapText="1"/>
      <protection locked="0"/>
    </xf>
    <xf numFmtId="164" fontId="8" fillId="14" borderId="26" xfId="1" applyNumberFormat="1" applyFont="1" applyFill="1" applyBorder="1" applyAlignment="1" applyProtection="1">
      <alignment horizontal="center" vertical="center" wrapText="1"/>
    </xf>
    <xf numFmtId="1" fontId="8" fillId="15" borderId="26" xfId="0" applyNumberFormat="1" applyFont="1" applyFill="1" applyBorder="1" applyAlignment="1">
      <alignment horizontal="center" vertical="center"/>
    </xf>
    <xf numFmtId="9" fontId="8" fillId="15" borderId="26" xfId="3" applyFont="1" applyFill="1" applyBorder="1" applyAlignment="1" applyProtection="1">
      <alignment horizontal="center" vertical="center" wrapText="1"/>
    </xf>
    <xf numFmtId="0" fontId="8" fillId="15" borderId="26" xfId="0" applyFont="1" applyFill="1" applyBorder="1" applyAlignment="1" applyProtection="1">
      <alignment horizontal="center" vertical="center" wrapText="1"/>
      <protection locked="0"/>
    </xf>
    <xf numFmtId="0" fontId="19" fillId="7" borderId="26" xfId="0" applyFont="1" applyFill="1" applyBorder="1" applyAlignment="1">
      <alignment horizontal="center" vertical="center"/>
    </xf>
    <xf numFmtId="0" fontId="14" fillId="0" borderId="26" xfId="0" applyFont="1" applyFill="1" applyBorder="1" applyAlignment="1" applyProtection="1">
      <alignment horizontal="left" vertical="center" wrapText="1"/>
      <protection locked="0"/>
    </xf>
    <xf numFmtId="0" fontId="8" fillId="0" borderId="26" xfId="0" applyFont="1" applyFill="1" applyBorder="1" applyAlignment="1">
      <alignment horizontal="center" vertical="center" wrapText="1"/>
    </xf>
    <xf numFmtId="0" fontId="8" fillId="0" borderId="26" xfId="0" applyFont="1" applyFill="1" applyBorder="1" applyAlignment="1">
      <alignment horizontal="center" vertical="center"/>
    </xf>
    <xf numFmtId="0" fontId="19" fillId="4" borderId="26" xfId="0" applyFont="1" applyFill="1" applyBorder="1" applyAlignment="1">
      <alignment horizontal="center" vertical="center" wrapText="1"/>
    </xf>
    <xf numFmtId="9" fontId="8" fillId="4" borderId="26" xfId="3" applyFont="1" applyFill="1" applyBorder="1" applyAlignment="1" applyProtection="1">
      <alignment horizontal="center" vertical="center" wrapText="1"/>
    </xf>
    <xf numFmtId="1" fontId="8" fillId="16" borderId="26" xfId="3" applyNumberFormat="1" applyFont="1" applyFill="1" applyBorder="1" applyAlignment="1" applyProtection="1">
      <alignment horizontal="center" vertical="center" wrapText="1"/>
    </xf>
    <xf numFmtId="0" fontId="8" fillId="0" borderId="26" xfId="0" applyFont="1" applyBorder="1" applyAlignment="1">
      <alignment horizontal="center" vertical="center" wrapText="1"/>
    </xf>
    <xf numFmtId="0" fontId="8" fillId="0" borderId="26" xfId="0" applyFont="1" applyBorder="1" applyAlignment="1">
      <alignment vertical="center" wrapText="1"/>
    </xf>
    <xf numFmtId="9" fontId="8" fillId="0" borderId="26" xfId="0" applyNumberFormat="1" applyFont="1" applyBorder="1" applyAlignment="1">
      <alignment horizontal="center" vertical="center" wrapText="1"/>
    </xf>
    <xf numFmtId="9" fontId="8" fillId="5" borderId="26" xfId="0" applyNumberFormat="1" applyFont="1" applyFill="1" applyBorder="1" applyAlignment="1">
      <alignment horizontal="center" vertical="center" wrapText="1"/>
    </xf>
    <xf numFmtId="9" fontId="20" fillId="5" borderId="26" xfId="3" applyFont="1" applyFill="1" applyBorder="1" applyAlignment="1" applyProtection="1">
      <alignment horizontal="center" vertical="center" wrapText="1"/>
    </xf>
    <xf numFmtId="0" fontId="20" fillId="9" borderId="26" xfId="0" applyFont="1" applyFill="1" applyBorder="1" applyAlignment="1">
      <alignment vertical="center" wrapText="1"/>
    </xf>
    <xf numFmtId="0" fontId="19" fillId="0" borderId="26" xfId="0" applyFont="1" applyFill="1" applyBorder="1" applyAlignment="1" applyProtection="1">
      <alignment horizontal="center" vertical="center" wrapText="1"/>
      <protection locked="0"/>
    </xf>
    <xf numFmtId="0" fontId="19" fillId="0" borderId="26" xfId="0" applyFont="1" applyBorder="1" applyAlignment="1">
      <alignment vertical="center"/>
    </xf>
    <xf numFmtId="0" fontId="22" fillId="0" borderId="26" xfId="0" applyFont="1" applyFill="1" applyBorder="1" applyAlignment="1" applyProtection="1">
      <alignment horizontal="left" vertical="center" wrapText="1"/>
      <protection locked="0"/>
    </xf>
    <xf numFmtId="9" fontId="8" fillId="21" borderId="26" xfId="1" applyFont="1" applyFill="1" applyBorder="1" applyAlignment="1" applyProtection="1">
      <alignment horizontal="center" vertical="center" wrapText="1"/>
    </xf>
    <xf numFmtId="0" fontId="21" fillId="13" borderId="26" xfId="0" applyFont="1" applyFill="1" applyBorder="1" applyAlignment="1" applyProtection="1">
      <alignment horizontal="center" vertical="center" wrapText="1"/>
      <protection locked="0"/>
    </xf>
    <xf numFmtId="0" fontId="19" fillId="7" borderId="26" xfId="0" applyFont="1" applyFill="1" applyBorder="1" applyAlignment="1">
      <alignment vertical="center"/>
    </xf>
    <xf numFmtId="9" fontId="8" fillId="5" borderId="26" xfId="1" applyFont="1" applyFill="1" applyBorder="1" applyAlignment="1" applyProtection="1">
      <alignment horizontal="center" vertical="center" wrapText="1"/>
    </xf>
    <xf numFmtId="164" fontId="8" fillId="4" borderId="26" xfId="3" applyNumberFormat="1" applyFont="1" applyFill="1" applyBorder="1" applyAlignment="1" applyProtection="1">
      <alignment horizontal="center" vertical="center" wrapText="1"/>
    </xf>
    <xf numFmtId="0" fontId="8" fillId="0" borderId="26" xfId="0" applyFont="1" applyFill="1" applyBorder="1" applyAlignment="1" applyProtection="1">
      <alignment vertical="center"/>
      <protection locked="0"/>
    </xf>
    <xf numFmtId="0" fontId="8" fillId="5" borderId="26" xfId="0" applyFont="1" applyFill="1" applyBorder="1" applyAlignment="1">
      <alignment horizontal="center" vertical="center" wrapText="1"/>
    </xf>
    <xf numFmtId="0" fontId="20" fillId="5" borderId="26" xfId="3" applyNumberFormat="1" applyFont="1" applyFill="1" applyBorder="1" applyAlignment="1" applyProtection="1">
      <alignment horizontal="center" vertical="center" wrapText="1"/>
    </xf>
    <xf numFmtId="0" fontId="8" fillId="5" borderId="26" xfId="3" applyNumberFormat="1" applyFont="1" applyFill="1" applyBorder="1" applyAlignment="1" applyProtection="1">
      <alignment horizontal="center" vertical="center" wrapText="1"/>
    </xf>
    <xf numFmtId="0" fontId="19" fillId="0" borderId="26" xfId="0" applyFont="1" applyFill="1" applyBorder="1" applyAlignment="1">
      <alignment vertical="center"/>
    </xf>
    <xf numFmtId="0" fontId="20" fillId="0" borderId="26" xfId="3" applyNumberFormat="1" applyFont="1" applyFill="1" applyBorder="1" applyAlignment="1" applyProtection="1">
      <alignment horizontal="center" vertical="center" wrapText="1"/>
    </xf>
    <xf numFmtId="0" fontId="8" fillId="0" borderId="26" xfId="3" applyNumberFormat="1" applyFont="1" applyFill="1" applyBorder="1" applyAlignment="1" applyProtection="1">
      <alignment horizontal="center" vertical="center" wrapText="1"/>
    </xf>
    <xf numFmtId="9" fontId="8" fillId="5" borderId="26" xfId="3" applyFont="1" applyFill="1" applyBorder="1" applyAlignment="1" applyProtection="1">
      <alignment horizontal="center" vertical="center" wrapText="1"/>
    </xf>
    <xf numFmtId="0" fontId="14" fillId="0" borderId="26" xfId="0" applyFont="1" applyFill="1" applyBorder="1" applyAlignment="1" applyProtection="1">
      <alignment vertical="center" wrapText="1"/>
      <protection locked="0"/>
    </xf>
    <xf numFmtId="0" fontId="14" fillId="0" borderId="26" xfId="0" applyFont="1" applyFill="1" applyBorder="1" applyAlignment="1" applyProtection="1">
      <alignment horizontal="center" vertical="center"/>
      <protection locked="0"/>
    </xf>
    <xf numFmtId="0" fontId="14" fillId="0" borderId="26" xfId="0" applyFont="1" applyFill="1" applyBorder="1" applyAlignment="1" applyProtection="1">
      <alignment horizontal="center" vertical="center" wrapText="1"/>
      <protection locked="0"/>
    </xf>
    <xf numFmtId="9" fontId="8" fillId="21" borderId="26" xfId="4" applyFont="1" applyFill="1" applyBorder="1" applyAlignment="1" applyProtection="1">
      <alignment horizontal="center" vertical="center" wrapText="1"/>
    </xf>
    <xf numFmtId="9" fontId="8" fillId="16" borderId="26" xfId="3" applyFont="1" applyFill="1" applyBorder="1" applyAlignment="1">
      <alignment horizontal="center" vertical="center" wrapText="1"/>
    </xf>
    <xf numFmtId="9" fontId="19" fillId="25" borderId="26" xfId="0" applyNumberFormat="1" applyFont="1" applyFill="1" applyBorder="1" applyAlignment="1">
      <alignment horizontal="center" vertical="center"/>
    </xf>
    <xf numFmtId="164" fontId="8" fillId="14" borderId="26" xfId="1" applyNumberFormat="1" applyFont="1" applyFill="1" applyBorder="1" applyAlignment="1">
      <alignment horizontal="center" vertical="center" wrapText="1"/>
    </xf>
    <xf numFmtId="164" fontId="8" fillId="15" borderId="26" xfId="1" applyNumberFormat="1" applyFont="1" applyFill="1" applyBorder="1" applyAlignment="1">
      <alignment horizontal="center" vertical="center"/>
    </xf>
    <xf numFmtId="0" fontId="19" fillId="0" borderId="26" xfId="0" applyFont="1" applyFill="1" applyBorder="1" applyAlignment="1">
      <alignment vertical="top" wrapText="1"/>
    </xf>
    <xf numFmtId="0" fontId="19" fillId="0" borderId="26" xfId="0" applyFont="1" applyFill="1" applyBorder="1" applyAlignment="1">
      <alignment horizontal="left" vertical="center" wrapText="1"/>
    </xf>
    <xf numFmtId="0" fontId="19" fillId="0" borderId="26" xfId="0" applyFont="1" applyFill="1" applyBorder="1" applyAlignment="1" applyProtection="1">
      <alignment horizontal="left" vertical="center"/>
      <protection locked="0"/>
    </xf>
    <xf numFmtId="9" fontId="19" fillId="4" borderId="26" xfId="0" applyNumberFormat="1" applyFont="1" applyFill="1" applyBorder="1" applyAlignment="1">
      <alignment horizontal="center" vertical="center" wrapText="1"/>
    </xf>
    <xf numFmtId="0" fontId="8" fillId="4" borderId="26" xfId="1" applyNumberFormat="1" applyFont="1" applyFill="1" applyBorder="1" applyAlignment="1" applyProtection="1">
      <alignment horizontal="center" vertical="center"/>
    </xf>
    <xf numFmtId="0" fontId="19" fillId="24" borderId="26" xfId="0" applyFont="1" applyFill="1" applyBorder="1" applyAlignment="1">
      <alignment horizontal="center" vertical="center" wrapText="1"/>
    </xf>
    <xf numFmtId="9" fontId="8" fillId="19" borderId="26" xfId="3" applyFont="1" applyFill="1" applyBorder="1" applyAlignment="1" applyProtection="1">
      <alignment horizontal="center" vertical="center" wrapText="1"/>
    </xf>
    <xf numFmtId="9" fontId="8" fillId="19" borderId="26" xfId="0" applyNumberFormat="1" applyFont="1" applyFill="1" applyBorder="1" applyAlignment="1">
      <alignment horizontal="center" vertical="center" wrapText="1"/>
    </xf>
    <xf numFmtId="0" fontId="27" fillId="0" borderId="10" xfId="0" applyFont="1" applyBorder="1" applyAlignment="1">
      <alignment horizontal="left" vertical="top" wrapText="1"/>
    </xf>
    <xf numFmtId="0" fontId="38" fillId="32" borderId="18" xfId="0" applyFont="1" applyFill="1" applyBorder="1" applyAlignment="1">
      <alignment horizontal="center" vertical="center" wrapText="1"/>
    </xf>
    <xf numFmtId="0" fontId="38" fillId="32" borderId="53" xfId="0" applyFont="1" applyFill="1" applyBorder="1" applyAlignment="1">
      <alignment horizontal="center" vertical="center" wrapText="1"/>
    </xf>
    <xf numFmtId="0" fontId="38" fillId="32" borderId="32" xfId="0" applyFont="1" applyFill="1" applyBorder="1" applyAlignment="1">
      <alignment horizontal="center" vertical="center" wrapText="1"/>
    </xf>
    <xf numFmtId="0" fontId="37" fillId="27" borderId="55" xfId="0" applyFont="1" applyFill="1" applyBorder="1" applyAlignment="1">
      <alignment horizontal="center" vertical="center" wrapText="1"/>
    </xf>
    <xf numFmtId="0" fontId="37" fillId="27" borderId="56" xfId="0" applyFont="1" applyFill="1" applyBorder="1" applyAlignment="1">
      <alignment horizontal="center" vertical="center" wrapText="1"/>
    </xf>
    <xf numFmtId="0" fontId="37" fillId="27" borderId="57" xfId="0" applyFont="1" applyFill="1" applyBorder="1" applyAlignment="1">
      <alignment horizontal="center" vertical="center" wrapText="1"/>
    </xf>
    <xf numFmtId="0" fontId="38" fillId="32" borderId="52" xfId="0" applyFont="1" applyFill="1" applyBorder="1" applyAlignment="1">
      <alignment horizontal="center" vertical="center" wrapText="1"/>
    </xf>
    <xf numFmtId="0" fontId="38" fillId="32" borderId="16" xfId="0" applyFont="1" applyFill="1" applyBorder="1" applyAlignment="1">
      <alignment horizontal="center" vertical="center" wrapText="1"/>
    </xf>
    <xf numFmtId="0" fontId="25" fillId="0" borderId="4" xfId="0" applyFont="1" applyBorder="1" applyAlignment="1">
      <alignment horizontal="center"/>
    </xf>
    <xf numFmtId="0" fontId="25" fillId="0" borderId="5" xfId="0" applyFont="1" applyBorder="1" applyAlignment="1">
      <alignment horizontal="center"/>
    </xf>
    <xf numFmtId="0" fontId="24" fillId="0" borderId="5" xfId="0" applyFont="1" applyBorder="1" applyAlignment="1">
      <alignment horizontal="center" vertical="center"/>
    </xf>
    <xf numFmtId="0" fontId="25" fillId="0" borderId="5" xfId="0" applyFont="1" applyBorder="1" applyAlignment="1">
      <alignment horizontal="right" wrapText="1"/>
    </xf>
    <xf numFmtId="0" fontId="25" fillId="0" borderId="5" xfId="0" applyFont="1" applyBorder="1" applyAlignment="1">
      <alignment horizontal="right"/>
    </xf>
    <xf numFmtId="0" fontId="25" fillId="0" borderId="6" xfId="0" applyFont="1" applyBorder="1" applyAlignment="1">
      <alignment horizontal="right"/>
    </xf>
    <xf numFmtId="0" fontId="17" fillId="27" borderId="40" xfId="0" applyFont="1" applyFill="1" applyBorder="1" applyAlignment="1">
      <alignment horizontal="center" vertical="center"/>
    </xf>
    <xf numFmtId="0" fontId="17" fillId="27" borderId="33" xfId="0" applyFont="1" applyFill="1" applyBorder="1" applyAlignment="1">
      <alignment horizontal="center" vertical="center"/>
    </xf>
    <xf numFmtId="0" fontId="36" fillId="27" borderId="4" xfId="0" applyFont="1" applyFill="1" applyBorder="1" applyAlignment="1">
      <alignment horizontal="center" vertical="center" wrapText="1"/>
    </xf>
    <xf numFmtId="0" fontId="36" fillId="27" borderId="5" xfId="0" applyFont="1" applyFill="1" applyBorder="1" applyAlignment="1">
      <alignment horizontal="center" vertical="center" wrapText="1"/>
    </xf>
    <xf numFmtId="0" fontId="36" fillId="27" borderId="6" xfId="0" applyFont="1" applyFill="1" applyBorder="1" applyAlignment="1">
      <alignment horizontal="center" vertical="center" wrapText="1"/>
    </xf>
    <xf numFmtId="0" fontId="26" fillId="0" borderId="4" xfId="0" applyFont="1" applyBorder="1" applyAlignment="1">
      <alignment horizontal="left" vertical="center" wrapText="1"/>
    </xf>
    <xf numFmtId="0" fontId="26" fillId="0" borderId="5" xfId="0" applyFont="1" applyBorder="1" applyAlignment="1">
      <alignment horizontal="left" vertical="center" wrapText="1"/>
    </xf>
    <xf numFmtId="0" fontId="26" fillId="0" borderId="6" xfId="0" applyFont="1" applyBorder="1" applyAlignment="1">
      <alignment horizontal="left" vertical="center" wrapText="1"/>
    </xf>
    <xf numFmtId="0" fontId="13" fillId="27" borderId="0" xfId="0" applyFont="1" applyFill="1" applyAlignment="1">
      <alignment horizontal="center" vertical="center"/>
    </xf>
    <xf numFmtId="0" fontId="25" fillId="0" borderId="5" xfId="0" applyFont="1" applyBorder="1" applyAlignment="1">
      <alignment horizontal="center" wrapText="1"/>
    </xf>
    <xf numFmtId="0" fontId="25" fillId="0" borderId="6" xfId="0" applyFont="1" applyBorder="1" applyAlignment="1">
      <alignment horizontal="center" wrapText="1"/>
    </xf>
    <xf numFmtId="0" fontId="17" fillId="27" borderId="50" xfId="0" applyFont="1" applyFill="1" applyBorder="1" applyAlignment="1">
      <alignment horizontal="center" vertical="center"/>
    </xf>
    <xf numFmtId="0" fontId="17" fillId="27" borderId="10" xfId="0" applyFont="1" applyFill="1" applyBorder="1" applyAlignment="1">
      <alignment horizontal="center" vertical="center"/>
    </xf>
    <xf numFmtId="0" fontId="17" fillId="27" borderId="17" xfId="0" applyFont="1" applyFill="1" applyBorder="1" applyAlignment="1">
      <alignment horizontal="center" vertical="center"/>
    </xf>
    <xf numFmtId="0" fontId="19" fillId="0" borderId="51" xfId="0" applyFont="1" applyBorder="1" applyAlignment="1">
      <alignment horizontal="left" vertical="center" wrapText="1"/>
    </xf>
    <xf numFmtId="0" fontId="19" fillId="0" borderId="13" xfId="0" applyFont="1" applyBorder="1" applyAlignment="1">
      <alignment horizontal="left" vertical="center" wrapText="1"/>
    </xf>
    <xf numFmtId="0" fontId="19" fillId="0" borderId="14" xfId="0" applyFont="1" applyBorder="1" applyAlignment="1">
      <alignment horizontal="left" vertical="center" wrapText="1"/>
    </xf>
    <xf numFmtId="0" fontId="25" fillId="0" borderId="46" xfId="0" applyFont="1" applyBorder="1" applyAlignment="1">
      <alignment horizontal="center"/>
    </xf>
    <xf numFmtId="0" fontId="25" fillId="0" borderId="47" xfId="0" applyFont="1" applyBorder="1" applyAlignment="1">
      <alignment horizontal="center"/>
    </xf>
    <xf numFmtId="0" fontId="24" fillId="0" borderId="43" xfId="0" applyFont="1" applyBorder="1" applyAlignment="1">
      <alignment horizontal="center" vertical="center"/>
    </xf>
    <xf numFmtId="0" fontId="25" fillId="0" borderId="47" xfId="0" applyFont="1" applyBorder="1" applyAlignment="1">
      <alignment horizontal="right" wrapText="1"/>
    </xf>
    <xf numFmtId="0" fontId="25" fillId="0" borderId="47" xfId="0" applyFont="1" applyBorder="1" applyAlignment="1">
      <alignment horizontal="right"/>
    </xf>
    <xf numFmtId="0" fontId="25" fillId="0" borderId="48" xfId="0" applyFont="1" applyBorder="1" applyAlignment="1">
      <alignment horizontal="right"/>
    </xf>
    <xf numFmtId="0" fontId="13" fillId="27" borderId="0" xfId="0" applyFont="1" applyFill="1" applyAlignment="1">
      <alignment horizontal="center"/>
    </xf>
    <xf numFmtId="0" fontId="17" fillId="27" borderId="52" xfId="0" applyFont="1" applyFill="1" applyBorder="1" applyAlignment="1">
      <alignment horizontal="center" vertical="center"/>
    </xf>
    <xf numFmtId="0" fontId="17" fillId="27" borderId="53" xfId="0" applyFont="1" applyFill="1" applyBorder="1" applyAlignment="1">
      <alignment horizontal="center" vertical="center"/>
    </xf>
    <xf numFmtId="0" fontId="17" fillId="27" borderId="32" xfId="0" applyFont="1" applyFill="1" applyBorder="1" applyAlignment="1">
      <alignment horizontal="center" vertical="center"/>
    </xf>
    <xf numFmtId="0" fontId="19" fillId="0" borderId="50" xfId="0" applyFont="1" applyBorder="1" applyAlignment="1">
      <alignment horizontal="left" vertical="center" wrapText="1"/>
    </xf>
    <xf numFmtId="0" fontId="19" fillId="0" borderId="10" xfId="0" applyFont="1" applyBorder="1" applyAlignment="1">
      <alignment horizontal="left" vertical="center" wrapText="1"/>
    </xf>
    <xf numFmtId="0" fontId="19" fillId="0" borderId="17" xfId="0" applyFont="1" applyBorder="1" applyAlignment="1">
      <alignment horizontal="left" vertical="center" wrapText="1"/>
    </xf>
    <xf numFmtId="0" fontId="17" fillId="28" borderId="49" xfId="0" applyFont="1" applyFill="1" applyBorder="1" applyAlignment="1" applyProtection="1">
      <alignment horizontal="center" vertical="center" wrapText="1"/>
      <protection locked="0"/>
    </xf>
    <xf numFmtId="0" fontId="17" fillId="28" borderId="61" xfId="0" applyFont="1" applyFill="1" applyBorder="1" applyAlignment="1" applyProtection="1">
      <alignment horizontal="center" vertical="center" wrapText="1"/>
      <protection locked="0"/>
    </xf>
    <xf numFmtId="0" fontId="17" fillId="28" borderId="60" xfId="0" applyFont="1" applyFill="1" applyBorder="1" applyAlignment="1" applyProtection="1">
      <alignment horizontal="center" vertical="center" wrapText="1"/>
      <protection locked="0"/>
    </xf>
    <xf numFmtId="0" fontId="14" fillId="12" borderId="49" xfId="0" applyFont="1" applyFill="1" applyBorder="1" applyAlignment="1" applyProtection="1">
      <alignment horizontal="center" vertical="center"/>
      <protection locked="0"/>
    </xf>
    <xf numFmtId="0" fontId="14" fillId="12" borderId="60" xfId="0" applyFont="1" applyFill="1" applyBorder="1" applyAlignment="1" applyProtection="1">
      <alignment horizontal="center" vertical="center"/>
      <protection locked="0"/>
    </xf>
    <xf numFmtId="0" fontId="17" fillId="29" borderId="49" xfId="0" applyFont="1" applyFill="1" applyBorder="1" applyAlignment="1" applyProtection="1">
      <alignment horizontal="center" vertical="center"/>
      <protection locked="0"/>
    </xf>
    <xf numFmtId="0" fontId="17" fillId="29" borderId="61" xfId="0" applyFont="1" applyFill="1" applyBorder="1" applyAlignment="1" applyProtection="1">
      <alignment horizontal="center" vertical="center"/>
      <protection locked="0"/>
    </xf>
    <xf numFmtId="0" fontId="17" fillId="29" borderId="60" xfId="0" applyFont="1" applyFill="1" applyBorder="1" applyAlignment="1" applyProtection="1">
      <alignment horizontal="center" vertical="center"/>
      <protection locked="0"/>
    </xf>
    <xf numFmtId="0" fontId="14" fillId="12" borderId="61" xfId="0" applyFont="1" applyFill="1" applyBorder="1" applyAlignment="1" applyProtection="1">
      <alignment horizontal="center" vertical="center"/>
      <protection locked="0"/>
    </xf>
    <xf numFmtId="0" fontId="42" fillId="0" borderId="5" xfId="0" applyFont="1" applyBorder="1" applyAlignment="1">
      <alignment horizontal="left" vertical="center" wrapText="1"/>
    </xf>
    <xf numFmtId="0" fontId="42" fillId="0" borderId="5" xfId="0" applyFont="1" applyBorder="1" applyAlignment="1">
      <alignment wrapText="1"/>
    </xf>
    <xf numFmtId="0" fontId="15" fillId="41" borderId="2" xfId="0" applyFont="1" applyFill="1" applyBorder="1" applyAlignment="1">
      <alignment horizontal="left" vertical="center" wrapText="1"/>
    </xf>
    <xf numFmtId="0" fontId="15" fillId="41" borderId="3" xfId="0" applyFont="1" applyFill="1" applyBorder="1" applyAlignment="1">
      <alignment horizontal="left" vertical="center" wrapText="1"/>
    </xf>
    <xf numFmtId="0" fontId="15" fillId="41" borderId="3" xfId="0" applyFont="1" applyFill="1" applyBorder="1" applyAlignment="1">
      <alignment wrapText="1"/>
    </xf>
    <xf numFmtId="0" fontId="17" fillId="29" borderId="61" xfId="0" applyFont="1" applyFill="1" applyBorder="1" applyAlignment="1" applyProtection="1">
      <alignment horizontal="left" vertical="center"/>
      <protection locked="0"/>
    </xf>
    <xf numFmtId="0" fontId="15" fillId="2" borderId="59" xfId="0" applyFont="1" applyFill="1" applyBorder="1" applyAlignment="1" applyProtection="1">
      <alignment horizontal="center" vertical="center" wrapText="1"/>
      <protection locked="0"/>
    </xf>
    <xf numFmtId="0" fontId="15" fillId="2" borderId="0" xfId="0" applyFont="1" applyFill="1" applyAlignment="1" applyProtection="1">
      <alignment horizontal="center" vertical="center" wrapText="1"/>
      <protection locked="0"/>
    </xf>
    <xf numFmtId="0" fontId="15" fillId="2" borderId="15" xfId="0" applyFont="1" applyFill="1" applyBorder="1" applyAlignment="1" applyProtection="1">
      <alignment horizontal="center" vertical="center" wrapText="1"/>
      <protection locked="0"/>
    </xf>
    <xf numFmtId="0" fontId="18" fillId="0" borderId="5" xfId="0" applyFont="1" applyBorder="1" applyAlignment="1" applyProtection="1">
      <alignment horizontal="center" vertical="center" wrapText="1"/>
      <protection locked="0"/>
    </xf>
    <xf numFmtId="0" fontId="14" fillId="20" borderId="2" xfId="0" applyFont="1" applyFill="1" applyBorder="1" applyAlignment="1" applyProtection="1">
      <alignment horizontal="center" vertical="center" wrapText="1"/>
      <protection locked="0"/>
    </xf>
    <xf numFmtId="0" fontId="14" fillId="20" borderId="3" xfId="0" applyFont="1" applyFill="1" applyBorder="1" applyAlignment="1" applyProtection="1">
      <alignment horizontal="center" vertical="center" wrapText="1"/>
      <protection locked="0"/>
    </xf>
    <xf numFmtId="0" fontId="14" fillId="20" borderId="62" xfId="0" applyFont="1" applyFill="1" applyBorder="1" applyAlignment="1" applyProtection="1">
      <alignment horizontal="center" vertical="center" wrapText="1"/>
      <protection locked="0"/>
    </xf>
    <xf numFmtId="0" fontId="14" fillId="20" borderId="63" xfId="0" applyFont="1" applyFill="1" applyBorder="1" applyAlignment="1" applyProtection="1">
      <alignment horizontal="center" vertical="center" wrapText="1"/>
      <protection locked="0"/>
    </xf>
    <xf numFmtId="0" fontId="17" fillId="38" borderId="26" xfId="0" applyFont="1" applyFill="1" applyBorder="1" applyAlignment="1" applyProtection="1">
      <alignment horizontal="center" vertical="center" textRotation="90" wrapText="1"/>
      <protection locked="0"/>
    </xf>
    <xf numFmtId="0" fontId="14" fillId="12" borderId="26" xfId="0" applyFont="1" applyFill="1" applyBorder="1" applyAlignment="1" applyProtection="1">
      <alignment horizontal="center" vertical="center" textRotation="89" wrapText="1"/>
      <protection locked="0"/>
    </xf>
    <xf numFmtId="0" fontId="17" fillId="38" borderId="26" xfId="0" applyFont="1" applyFill="1" applyBorder="1" applyAlignment="1" applyProtection="1">
      <alignment horizontal="center" vertical="center" textRotation="89" wrapText="1"/>
      <protection locked="0"/>
    </xf>
    <xf numFmtId="0" fontId="0" fillId="0" borderId="20" xfId="0" applyBorder="1" applyAlignment="1">
      <alignment horizontal="left" vertical="center" wrapText="1"/>
    </xf>
    <xf numFmtId="0" fontId="14" fillId="20" borderId="41" xfId="0" applyFont="1" applyFill="1" applyBorder="1" applyAlignment="1" applyProtection="1">
      <alignment horizontal="center" vertical="center" textRotation="90" wrapText="1"/>
      <protection locked="0"/>
    </xf>
    <xf numFmtId="0" fontId="14" fillId="20" borderId="44" xfId="0" applyFont="1" applyFill="1" applyBorder="1" applyAlignment="1" applyProtection="1">
      <alignment horizontal="center" vertical="center" textRotation="90" wrapText="1"/>
      <protection locked="0"/>
    </xf>
    <xf numFmtId="0" fontId="14" fillId="20" borderId="45" xfId="0" applyFont="1" applyFill="1" applyBorder="1" applyAlignment="1" applyProtection="1">
      <alignment horizontal="center" vertical="center" textRotation="90" wrapText="1"/>
      <protection locked="0"/>
    </xf>
    <xf numFmtId="1" fontId="17" fillId="29" borderId="27" xfId="0" applyNumberFormat="1" applyFont="1" applyFill="1" applyBorder="1" applyAlignment="1" applyProtection="1">
      <alignment horizontal="center" wrapText="1"/>
      <protection locked="0"/>
    </xf>
    <xf numFmtId="1" fontId="17" fillId="29" borderId="26" xfId="0" applyNumberFormat="1" applyFont="1" applyFill="1" applyBorder="1" applyAlignment="1" applyProtection="1">
      <alignment horizontal="center" wrapText="1"/>
      <protection locked="0"/>
    </xf>
    <xf numFmtId="1" fontId="17" fillId="29" borderId="26" xfId="0" applyNumberFormat="1" applyFont="1" applyFill="1" applyBorder="1" applyAlignment="1" applyProtection="1">
      <alignment horizontal="center" vertical="center" wrapText="1"/>
      <protection locked="0"/>
    </xf>
    <xf numFmtId="1" fontId="17" fillId="29" borderId="31" xfId="0" applyNumberFormat="1" applyFont="1" applyFill="1" applyBorder="1" applyAlignment="1" applyProtection="1">
      <alignment horizontal="center" vertical="center" wrapText="1"/>
      <protection locked="0"/>
    </xf>
    <xf numFmtId="0" fontId="16" fillId="36" borderId="27" xfId="0" applyFont="1" applyFill="1" applyBorder="1" applyAlignment="1" applyProtection="1">
      <alignment horizontal="center" vertical="center" wrapText="1"/>
      <protection locked="0"/>
    </xf>
    <xf numFmtId="0" fontId="16" fillId="36" borderId="26" xfId="0" applyFont="1" applyFill="1" applyBorder="1" applyAlignment="1" applyProtection="1">
      <alignment horizontal="center" vertical="center" wrapText="1"/>
      <protection locked="0"/>
    </xf>
    <xf numFmtId="0" fontId="15" fillId="2" borderId="41" xfId="0" applyFont="1" applyFill="1" applyBorder="1" applyAlignment="1" applyProtection="1">
      <alignment horizontal="center" vertical="center" textRotation="90" wrapText="1"/>
      <protection locked="0"/>
    </xf>
    <xf numFmtId="0" fontId="15" fillId="2" borderId="44" xfId="0" applyFont="1" applyFill="1" applyBorder="1" applyAlignment="1" applyProtection="1">
      <alignment horizontal="center" vertical="center" textRotation="90" wrapText="1"/>
      <protection locked="0"/>
    </xf>
    <xf numFmtId="0" fontId="15" fillId="2" borderId="42" xfId="0" applyFont="1" applyFill="1" applyBorder="1" applyAlignment="1" applyProtection="1">
      <alignment horizontal="center" vertical="center" textRotation="90" wrapText="1"/>
      <protection locked="0"/>
    </xf>
    <xf numFmtId="0" fontId="0" fillId="0" borderId="1" xfId="0" applyBorder="1" applyAlignment="1">
      <alignment horizontal="center" vertical="center"/>
    </xf>
    <xf numFmtId="0" fontId="0" fillId="0" borderId="7" xfId="0" applyBorder="1" applyAlignment="1">
      <alignment horizontal="center" vertical="center"/>
    </xf>
    <xf numFmtId="0" fontId="0" fillId="0" borderId="24" xfId="0" applyBorder="1" applyAlignment="1">
      <alignment horizontal="center" vertical="center"/>
    </xf>
    <xf numFmtId="0" fontId="17" fillId="38" borderId="30" xfId="0" applyFont="1" applyFill="1" applyBorder="1" applyAlignment="1" applyProtection="1">
      <alignment horizontal="center" vertical="center" textRotation="90" wrapText="1"/>
      <protection locked="0"/>
    </xf>
    <xf numFmtId="0" fontId="14" fillId="12" borderId="30" xfId="0" applyFont="1" applyFill="1" applyBorder="1" applyAlignment="1" applyProtection="1">
      <alignment horizontal="center" vertical="center" textRotation="89" wrapText="1"/>
      <protection locked="0"/>
    </xf>
    <xf numFmtId="1" fontId="8" fillId="12" borderId="26" xfId="0" applyNumberFormat="1" applyFont="1" applyFill="1" applyBorder="1" applyAlignment="1" applyProtection="1">
      <alignment horizontal="center" vertical="center" wrapText="1"/>
      <protection locked="0"/>
    </xf>
    <xf numFmtId="1" fontId="8" fillId="12" borderId="29" xfId="0" applyNumberFormat="1" applyFont="1" applyFill="1" applyBorder="1" applyAlignment="1" applyProtection="1">
      <alignment horizontal="center" vertical="center" wrapText="1"/>
      <protection locked="0"/>
    </xf>
    <xf numFmtId="1" fontId="14" fillId="12" borderId="26" xfId="0" applyNumberFormat="1" applyFont="1" applyFill="1" applyBorder="1" applyAlignment="1" applyProtection="1">
      <alignment horizontal="center" vertical="center" wrapText="1"/>
      <protection locked="0"/>
    </xf>
    <xf numFmtId="1" fontId="14" fillId="12" borderId="29" xfId="0" applyNumberFormat="1" applyFont="1" applyFill="1" applyBorder="1" applyAlignment="1" applyProtection="1">
      <alignment horizontal="center" vertical="center" wrapText="1"/>
      <protection locked="0"/>
    </xf>
    <xf numFmtId="0" fontId="20" fillId="4" borderId="65" xfId="0" applyFont="1" applyFill="1" applyBorder="1" applyAlignment="1">
      <alignment horizontal="center" vertical="center" wrapText="1"/>
    </xf>
    <xf numFmtId="0" fontId="19" fillId="4" borderId="65" xfId="0" applyFont="1" applyFill="1" applyBorder="1" applyAlignment="1">
      <alignment horizontal="center" vertical="center" wrapText="1"/>
    </xf>
    <xf numFmtId="0" fontId="8" fillId="0" borderId="33" xfId="0" applyFont="1" applyBorder="1" applyAlignment="1" applyProtection="1">
      <alignment horizontal="center" vertical="center"/>
      <protection locked="0"/>
    </xf>
    <xf numFmtId="9" fontId="20" fillId="12" borderId="10" xfId="0" applyNumberFormat="1" applyFont="1" applyFill="1" applyBorder="1" applyAlignment="1" applyProtection="1">
      <alignment horizontal="center" vertical="center" wrapText="1"/>
      <protection locked="0"/>
    </xf>
    <xf numFmtId="0" fontId="20" fillId="12" borderId="10" xfId="0" applyFont="1" applyFill="1" applyBorder="1" applyAlignment="1" applyProtection="1">
      <alignment horizontal="center" vertical="center" wrapText="1"/>
      <protection locked="0"/>
    </xf>
    <xf numFmtId="0" fontId="45" fillId="0" borderId="10" xfId="0" applyFont="1" applyBorder="1" applyAlignment="1" applyProtection="1">
      <alignment vertical="center" wrapText="1"/>
      <protection locked="0"/>
    </xf>
    <xf numFmtId="0" fontId="45" fillId="0" borderId="10" xfId="0" applyFont="1" applyBorder="1" applyAlignment="1" applyProtection="1">
      <alignment horizontal="center" vertical="center"/>
      <protection locked="0"/>
    </xf>
  </cellXfs>
  <cellStyles count="8">
    <cellStyle name="Hyperlink" xfId="7"/>
    <cellStyle name="Millares 2" xfId="5"/>
    <cellStyle name="Millares 2 2" xfId="6"/>
    <cellStyle name="Normal" xfId="0" builtinId="0"/>
    <cellStyle name="Normal 3" xfId="2"/>
    <cellStyle name="Porcentaje" xfId="1" builtinId="5"/>
    <cellStyle name="Porcentaje 2" xfId="3"/>
    <cellStyle name="Porcentaje 3" xfId="4"/>
  </cellStyles>
  <dxfs count="141">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s>
  <tableStyles count="0" defaultTableStyle="TableStyleMedium2" defaultPivotStyle="PivotStyleLight16"/>
  <colors>
    <mruColors>
      <color rgb="FFFF99CC"/>
      <color rgb="FF99082E"/>
      <color rgb="FFCC0066"/>
      <color rgb="FFFF6699"/>
      <color rgb="FF6600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pivotCacheDefinition" Target="pivotCache/pivotCacheDefinition1.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xdr:col>
      <xdr:colOff>266700</xdr:colOff>
      <xdr:row>0</xdr:row>
      <xdr:rowOff>57149</xdr:rowOff>
    </xdr:from>
    <xdr:to>
      <xdr:col>2</xdr:col>
      <xdr:colOff>609633</xdr:colOff>
      <xdr:row>0</xdr:row>
      <xdr:rowOff>1160010</xdr:rowOff>
    </xdr:to>
    <xdr:pic>
      <xdr:nvPicPr>
        <xdr:cNvPr id="4" name="Imagen 3">
          <a:extLst>
            <a:ext uri="{FF2B5EF4-FFF2-40B4-BE49-F238E27FC236}">
              <a16:creationId xmlns:a16="http://schemas.microsoft.com/office/drawing/2014/main" id="{67DF6DA4-6B76-3242-8BA4-8EB8EEC918B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9600" y="57149"/>
          <a:ext cx="1028733" cy="110286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254001</xdr:colOff>
      <xdr:row>5</xdr:row>
      <xdr:rowOff>139700</xdr:rowOff>
    </xdr:from>
    <xdr:ext cx="7332250" cy="5748161"/>
    <xdr:pic>
      <xdr:nvPicPr>
        <xdr:cNvPr id="2" name="Imagen 1">
          <a:extLst>
            <a:ext uri="{FF2B5EF4-FFF2-40B4-BE49-F238E27FC236}">
              <a16:creationId xmlns:a16="http://schemas.microsoft.com/office/drawing/2014/main" id="{F1524771-27AE-7145-A1E5-03879DD9CFEB}"/>
            </a:ext>
          </a:extLst>
        </xdr:cNvPr>
        <xdr:cNvPicPr>
          <a:picLocks noChangeAspect="1"/>
        </xdr:cNvPicPr>
      </xdr:nvPicPr>
      <xdr:blipFill>
        <a:blip xmlns:r="http://schemas.openxmlformats.org/officeDocument/2006/relationships" r:embed="rId1"/>
        <a:stretch>
          <a:fillRect/>
        </a:stretch>
      </xdr:blipFill>
      <xdr:spPr>
        <a:xfrm>
          <a:off x="254001" y="1092200"/>
          <a:ext cx="7332250" cy="5748161"/>
        </a:xfrm>
        <a:prstGeom prst="rect">
          <a:avLst/>
        </a:prstGeom>
      </xdr:spPr>
    </xdr:pic>
    <xdr:clientData/>
  </xdr:oneCellAnchor>
  <xdr:oneCellAnchor>
    <xdr:from>
      <xdr:col>0</xdr:col>
      <xdr:colOff>266702</xdr:colOff>
      <xdr:row>0</xdr:row>
      <xdr:rowOff>84667</xdr:rowOff>
    </xdr:from>
    <xdr:ext cx="763409" cy="856116"/>
    <xdr:pic>
      <xdr:nvPicPr>
        <xdr:cNvPr id="3" name="Imagen 2">
          <a:extLst>
            <a:ext uri="{FF2B5EF4-FFF2-40B4-BE49-F238E27FC236}">
              <a16:creationId xmlns:a16="http://schemas.microsoft.com/office/drawing/2014/main" id="{90342D83-B66E-384D-BDFB-E02ADE6A04EA}"/>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66702" y="84667"/>
          <a:ext cx="763409" cy="856116"/>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0</xdr:col>
      <xdr:colOff>365479</xdr:colOff>
      <xdr:row>0</xdr:row>
      <xdr:rowOff>71261</xdr:rowOff>
    </xdr:from>
    <xdr:to>
      <xdr:col>1</xdr:col>
      <xdr:colOff>254000</xdr:colOff>
      <xdr:row>0</xdr:row>
      <xdr:rowOff>973950</xdr:rowOff>
    </xdr:to>
    <xdr:pic>
      <xdr:nvPicPr>
        <xdr:cNvPr id="2" name="Imagen 1">
          <a:extLst>
            <a:ext uri="{FF2B5EF4-FFF2-40B4-BE49-F238E27FC236}">
              <a16:creationId xmlns:a16="http://schemas.microsoft.com/office/drawing/2014/main" id="{C7946683-AE0B-E84D-B0A2-5E82A917DC3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65479" y="71261"/>
          <a:ext cx="764821" cy="90268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1625603</xdr:colOff>
      <xdr:row>0</xdr:row>
      <xdr:rowOff>38101</xdr:rowOff>
    </xdr:from>
    <xdr:to>
      <xdr:col>2</xdr:col>
      <xdr:colOff>215901</xdr:colOff>
      <xdr:row>0</xdr:row>
      <xdr:rowOff>889001</xdr:rowOff>
    </xdr:to>
    <xdr:pic>
      <xdr:nvPicPr>
        <xdr:cNvPr id="3" name="Imagen 2">
          <a:extLst>
            <a:ext uri="{FF2B5EF4-FFF2-40B4-BE49-F238E27FC236}">
              <a16:creationId xmlns:a16="http://schemas.microsoft.com/office/drawing/2014/main" id="{B5AA3DC4-E180-3E43-938F-E765E28B599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38403" y="38101"/>
          <a:ext cx="812798" cy="850900"/>
        </a:xfrm>
        <a:prstGeom prst="rect">
          <a:avLst/>
        </a:prstGeom>
        <a:noFill/>
      </xdr:spPr>
    </xdr:pic>
    <xdr:clientData/>
  </xdr:twoCellAnchor>
</xdr:wsDr>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Vista 1" id="{EA9ECFA7-3608-4618-AAEC-599C17DA9366}"/>
</namedSheetView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Luis Enrique Arias Vera" refreshedDate="45245.629980439815" createdVersion="6" refreshedVersion="6" minRefreshableVersion="3" recordCount="121">
  <cacheSource type="worksheet">
    <worksheetSource ref="B5:W126" sheet="Plan de Acción - POA"/>
  </cacheSource>
  <cacheFields count="22">
    <cacheField name="OFICINA/OFICINA ASESORA/SUBSECRETARÍA" numFmtId="0">
      <sharedItems count="6">
        <s v="Oficina asesora"/>
        <s v="Oficina"/>
        <s v="Subsecretaria de Acceso a la Justicia"/>
        <s v="Subsecretaria de Seguridad y Convivencia"/>
        <s v="Subsecretaria de Inversión y Fortalecimiento de Capacidades Operativas"/>
        <s v="Subsecretaria de Gestión Institucional"/>
      </sharedItems>
    </cacheField>
    <cacheField name="DEPENDENCIA" numFmtId="0">
      <sharedItems count="24">
        <s v="Oficina Asesora de Comunicación y Prensa"/>
        <s v="Oficina Asesora de Planeación"/>
        <s v="Oficina de Control Interno"/>
        <s v="Oficina de Control Disciplinario Interno"/>
        <s v="Oficina de Centro de Comando, Control, Comunicaciones y Cómputo C4"/>
        <s v="Oficina de Análisis de Información y Estudios Estratégicos "/>
        <s v="Subsecretaria de Acceso a la Justicia"/>
        <s v="Dirección de Responsabilidad Penal Adolescente"/>
        <s v="Dirección de Acceso a la Justicia"/>
        <s v="Dirección del Centro Especial de Reclusion (CER)"/>
        <s v="Dirección Cárcel Distrital de Varones y Anexo de Mujeres"/>
        <s v="Subsecretaria de Seguridad y Convivencia"/>
        <s v="Dirección de Prevención y Cultura Ciudadana"/>
        <s v="Dirección de Seguridad"/>
        <s v="Subsecretaria de Inversiones y Fortalecimiento de Capacidades Operativas"/>
        <s v="Dirección de Bienes para la Seguridad, Convivencia y Acceso a la Justicia"/>
        <s v="Dirección de Operaciones para el Fortalecimiento"/>
        <s v="Dirección Técnica"/>
        <s v="Subsecretaria de Gestión Institucional"/>
        <s v="Dirección de Gestión Humana"/>
        <s v="Dirección Jurídica y Contractual"/>
        <s v="Dirección de Recursos Físicos y Gestión Documental"/>
        <s v="Dirección Financiera"/>
        <s v="Dirección de Tecnologías y Sistemas de la Información"/>
      </sharedItems>
    </cacheField>
    <cacheField name="PROCESO" numFmtId="0">
      <sharedItems count="19">
        <s v="Gestión le Comunicaciones Estratégicas"/>
        <s v="Direccionamiento Estrategico"/>
        <s v="Fortalecimiento Institucional"/>
        <s v="Evaluación al Sistema de Control Interno"/>
        <s v="Control Disciplinario"/>
        <s v="Gestión de Emergencias"/>
        <s v="Gestión y Análisis de la Información"/>
        <s v="Acceso y Fortalecimiento a la Justicia"/>
        <s v="Gestión Integral a las Personas Privadas de la Libertad -PPL-"/>
        <s v="Gestión de Seguridad y Convivencia"/>
        <s v="Administración de Bienes Muebles e Inmuebles para el Fortalecimiento de la Capacidades Operativas"/>
        <s v="Gestión Contractual "/>
        <s v="Atención y Relación con el Ciudadano"/>
        <s v="Gestión Estratégica del Talento Humano"/>
        <s v="Gestión Jurídica"/>
        <s v="Gestión de Recursos Físicos al Servicio de la Entidad"/>
        <s v="Gestión Documental"/>
        <s v="Gestión Financiera"/>
        <s v="Gestión de Tecnologías de la Información "/>
      </sharedItems>
    </cacheField>
    <cacheField name="OBJETIVO ESTRATÉGICO" numFmtId="0">
      <sharedItems count="8" longText="1">
        <s v="10. Fortalecer la capacidad Institucional y la gestión administrativa que permita el cumplimiento de la misión institucional."/>
        <s v="2.Implementar estrategias de seguridad, convivencia y justicia que permitan cumplir las metas de seguridad establecidas en el Plan Distrital de Desarrollo y enfrentar a la criminalidad y al crimen organizado en las condiciones que lo exija el escenario de"/>
        <s v="6.Fortalecer las estrategias de acceso a la justicia para la ciudadanía que requiere de respuestas frente a servicios de acceso a la justicia, en especial, la articulación de los diferentes operadores del nivel nacional y territorial. Así ́como la integración y articulación de operadores de justicia no formal y comunitaria."/>
        <s v="6.Fortalecer las estrategias de acceso a la justicia para la ciudadanía que requiere de respuestas frente a servicios de acceso a la justicia, en especial, la articulación de los diferentes operadores del nivel nacional y territorial. Así ́como la integra"/>
        <s v="3.Prevenir, atender, proteger y sancionar las violencias contra las mujeres por razón de género y generar las condiciones necesarias para que mujeres y niñas vivan de manera autónoma, libre y segura."/>
        <s v="5.Implementar estrategias y acciones interinstitucionales orientadas a mejorar la confianza entre la ciudadanía y la institucionalidad a través del fortalecimiento de conductas de auto regulación, regulación mutua, diálogo y participación social y cultura"/>
        <s v="5. Implementar estrategias y acciones interinstitucionales orientadas a mejorar la confianza entre la ciudadanía y la institucionalidad a través del fortalecimiento de conductas de auto regulación, regulación mutua, diálogo y participación social y cultur"/>
        <s v="8. Consolidar un sistema de seguridad de alcance distrital y regional que permita la reducción de los índices de criminalidad en la ciudad basado en el trabajo articulado con organismos de seguridad en temas operativos y de inteligencia, la integración te"/>
      </sharedItems>
    </cacheField>
    <cacheField name="POLÍTICA MIPG" numFmtId="0">
      <sharedItems count="19">
        <s v="Política 16– Transparencia, acceso a la información pública y lucha contra la corrupción"/>
        <s v="Política 3 – Planeación Institucional "/>
        <s v="Política 14 – Seguimiento y evaluación del desempeño institucional"/>
        <s v="Política 4 – Gestión Presupuestal y Eficiencia del Gasto Público"/>
        <s v="Política 6 – Fortalecimiento organizacional y simplificación de procesos"/>
        <s v="Política 13 – Participación ciudadana en la gestión pública"/>
        <s v="Política 19 – Control interno"/>
        <s v="Política 17 – Gestión de la información estadística"/>
        <s v="Política 18 – Gestión del conocimiento y la innovación"/>
        <s v="N/A"/>
        <s v="Política 11 – Servicio al ciudadano "/>
        <s v="Política 5 – Compras y Contratación Pública"/>
        <s v="Política 15 – Gestión documental"/>
        <s v="Política 8 – Seguridad digital"/>
        <s v="Política 1 – Gestión Estratégica del Talento Humano"/>
        <s v="Política 2- Integridad"/>
        <s v="Política 9 – Defensa jurídica"/>
        <s v="Política 10 – Mejora normativa"/>
        <s v="Política 7 – Gobierno digital"/>
      </sharedItems>
    </cacheField>
    <cacheField name="ACTIVIDAD" numFmtId="0">
      <sharedItems count="121" longText="1">
        <s v="1. Implementar campañas de comunicación externa de acuerdo con las necesidades de cada Dependencia. "/>
        <s v="2. Publicar el 100% de la información requerida por la Entidad para la difusión de la Estrategia permanente de Rendición de cuentas."/>
        <s v="3. Atender el 100% de las solicitudes de servicios de comunicaciones externa presentadas por las diferentes dependencias para la difusión de información de acuerdo con sus necesidades."/>
        <s v="4. Aumentar 93000 seguidores  anuales en las redes sociales de la Entidad"/>
        <s v="5. Realizar un informe general mensual sobre las noticias de la Entidad, registradas en los medios masivos de comunicación."/>
        <s v="6. Implementar campañas de comunicación interna de acuerdo con las necesidades de cada Dependencia."/>
        <s v="7. Realizar 15 publicaciones mensuales en la Intranet, con lenguaje claro, incluyente y no sexista."/>
        <s v="8. Atender el 100% de las solicitudes de servicios de comunicaciones internas presentadas por las diferentes dependencias para la difusión de información de acuerdo a sus necesidades."/>
        <s v="1. Acompañar las acciones para implementación de la reglamentación derivada del Plan de Ordenamiento Territorial Vigente en los equipamentos del sector de seguridad, defensa, convivencia y justicia._x000a_derivada del Plan de Ordenamiento Territorial Vigente en los equipamientos del sector de Seguridad, defensa, convivencia y justicia._x000a_"/>
        <s v="2. Realizar el seguimiento y registro formal consolidado al 100%  a nombre de la  SDSCJ, del avance en los indicadores hacia el cumplimiento de los compromisos institucionales de los planes de acción de Políticas Públicas Distritales y otros Planes interinstitucionales"/>
        <s v="3. Desarrollar un esquema de seguimiento a la ejecución presupuestal de la inversión articulado con el Plan Anual de Adquisiciones. (Decreto 612 de 2018)"/>
        <s v="4. Realizar las actividades definidas en el plan de trabajo para obtener la Certificación de Calidad bajo la norma ISO 9001:2015."/>
        <s v="5. Diseñar e Implementar estrategia de apropiación del modelo integrado de planeación y gestión.  "/>
        <s v="6. Realizar las acciones previas de preparación para el desarrollo de la audiencia pública de rendición de cuentas (Decreto 612 de 2018)"/>
        <s v="7. Consolidación y validación de los reportes  del  Plan Anticorrupción y de Atención al Ciudadano-PAAC y el Plan de Acción de MIPG. (Decreto 612 de 2018)"/>
        <s v="8. Acompañar metodológicamente la formulación y realizar el  seguimiento a Planes Institucionales: Plan Estratégico institucional PEI, Plan de Acción- POA. (Decreto 612 de 2018)"/>
        <s v="9. Desarrollar actividades que permitan fortalecer los cinco programas ambientales del Plan Institucional de Gestión Ambiental PIGA, en el marco del cumplimiento normativo ambiental vigente."/>
        <s v="10. Apoyar la articulación, el acompañamiento  y asistencia a las Subsecretarías misionales y a la MEBOG, en la actualización de los criterios de elegibilidad y viabilidad del Sector, así como de sus anexos técnicos, para los Fondos de Desarrollo Local"/>
        <s v="1. Fortalecimiento del Sistema de Control Interno de la entidad, a través de la ejecución y seguimiento del Plan Anual de Auditoria aprobado para la vigencia."/>
        <s v="2. Evaluar el diseño, aplicación y efectividad de los controles establecidos para los riesgos identificados por la entidad."/>
        <s v="3. Realizar seguimiento a las acciones formuladas en el Plan de Mejoramiento Interno y Externos."/>
        <s v="4. Asesorar a la alta dirección  a través del Comité Interinstitucional de Control Interno CICCI."/>
        <s v="5. Realizar alertamiento a las áreas en lo referente al  cumplimiento de los tiempos de respuesta a solicitudes de entes de control."/>
        <s v="1. Realizar 3 capacitaciones en temas que permitan  prevenir las conductas con incidencia disciplinaria. "/>
        <s v="2. Instruir el 100% de los procesos disciplinarios activos en la OCDI en los términos de ley"/>
        <s v="3. Realizar dos actividades de sensibilización y/o prevención de conductas con incidencia disciplinaria "/>
        <s v="1. Adelantar diagnóstico para la implementación de analítica de datos en el C4 ó Analizar la arquitectura de datos de C4 "/>
        <s v="2. Certificar con estandares NENA 911, de la Operación de Recepción de C4"/>
        <s v="3. Instalar sitios de repeticion del sistema de comunicaciones del radio troncalizadado en las localidades Cazuca y Sumapaz"/>
        <s v="1. Realizar 4 estudios para construir las herramientas, insumos y/o recomendaciones que faciliten la toma de decisiones de la Secretaría de Seguridad, Convivencia y Acceso a la Justicia."/>
        <s v="2. Elaborar 2 documentos de política pública para evaluar con evidencia empírica la implementación de las metas del plan de desarrollo distrital para el sector de Seguridad, Convivencia y Acceso a la Justicia"/>
        <s v="3.Revisión de la documentación actualizada."/>
        <s v="4. Realizar la actualización de 72 datos abiertos en el portal distrital sobre indicadores y equipamientos de seguridad, convivencia y acceso a la justicia, para el periodo comprendido entre 01 de enero y 31 de diciembre de 2023 (4 mensuales y 16 semestrales). (Decreto 612 de 2018)"/>
        <s v="5. Ejecutar el presupuesto de acuerdo a la  programación realizada. (Decreto 612 de 2018)"/>
        <s v="1. Realizar el seguimiento presupuestal de las estrategias de los componentes de acceso a la justicia, Cárcel Distrital y Responsabilidad Penal."/>
        <s v="2. Realizar caracterización de la poblacion poblacion privada de la libertad a cargo de la Subsecretaria de Acceos a la Justicia "/>
        <s v="1. Elaborar un documento que dé cuenta de la visibilización de los programas y estrategias que adelanta la dirección de responsabilidad penal adolescente en las políticas públicas, subcomités y demás instancias de las que somos parte."/>
        <s v="2. Ejecutar el 100% de las fases definidas en la vigencia, para mejorar la operación del tablero de control a partir de los datos registrados en el Sistema de Información SIRPA. "/>
        <s v="3. Realizar jornadas de socialización y/o sensibilización de los programas y estrategias adelantadas desde la Dirección."/>
        <s v="4. Coordinar la convocatoria y realización de seis (6) sesiones del Comité de Coordinación Distrital de Responsabilidad Penal para Adolescentes."/>
        <s v="1. Implementar el 100% de actividades necesarias para poder inaugurar una (1) nueva Ruta de Atención Integral para Mujeres en el Distrito_x000a__x000a__x000a_"/>
        <s v="2. Implementar el 100%  de actividades necesarias para poder inaugurar dos (2) nuevos Centros de Radicación de Demandas a Formato en el Distrito _x000a__x000a_"/>
        <s v="3. Crear o actualizar el total de procedimientos que se requieran con relación al proceso de Acceso y Fortalecimiento a la Justicia, junto con los documentos asociados que se consideren pertinentes y que se encuentren bajo responsabilidad de la Dirección de Acceso a la Justicia (DAJ)_x000a__x000a_"/>
        <s v="4. Orientar de forma cualificada al total de ciudadanos(as) que lo soliciten de acuerdo a sus necesidades específicas por medio del Centro de Recepción e Información (CRI) de Casas de Justicia, en el marco del funcionamiento del Programa Nacional de Casas de Justicia"/>
        <s v="1. Brindar alimentación al 100% de las Personas Privadas de la LIbertad recluídas en el Centro Especial de Reclusión - CER."/>
        <s v="2. Gestionar la atención en salud a las Personas Privadas de la LIbertad del Centro Especial de Reclusión - CER que lo requieran."/>
        <s v="3. Generar el diagnóstico de los procesos, procedimientos y protocolos necesarios para el correcto funcionamiento del  Centro Especial de Reclusión - CER."/>
        <s v="4. Efectuar el trámite del 100% de las boletas de libertad proferidas por la autoridad judicial competente previo a la verificación de antecedentes dados por la Dirección de Investigación Criminal Interpol y confrontada con los procesos reportados en el portal de la Rama Judicial."/>
        <s v="5. Prevenir y evitar el 100% de las fugas de las Personas Privadas de la Libertad recluídas en el Centro Especial de Recluasión CER"/>
        <s v="1. Reportar en el informe mensual del Cuerpo de Custodia el 100% de los elementos y sustancias prohibidas que se detecten en el ingreso de los visitantes a las PPL que se presentan los fines de semana"/>
        <s v="2. Garantizar que de la Cárcel Distrital no se presenten fugas de los PPL en la permanencia ni en las remisiones requeridas Juzgados, Citas Médicas, Hospitalizaciones, Urgencias). "/>
        <s v="3. Revisar, actualizar documentos relacionados al  Sistema de Gestión de la Calidad, relacionados con  el proceso de Custodia y Vigilancia "/>
        <s v="4. Brindar programas, actividades y/o  talleres  de  capacitación y ocupación válida para la redención de pena  aprobados en el plan ocupacional al 90% de las PPL."/>
        <s v="5. Sensibilizar en el año al 100% de las PPL en temas de prevención: conducta suicida, consumo de sustancias psicoactivas y delitos sexuales."/>
        <s v="6. Brindar las raciones alimentarias al 100%  de la población carcelaria."/>
        <s v="7. Brindar atención en salud al 100% de las PPL que solicite acceso a dichos servicios."/>
        <s v="8. Tramitar el 100% de las ordenes de libertad de las PPL  dentro de las 24 horas siguientes al recibo de los antecedentes judiciales de la Interpol y verificados dichos antecedentes con la hojas de vida."/>
        <s v="9. Tramitar el 100% de las solicitudes de redención de pena incoadas por los despachos judiciales o las PPL ante el área jurídica."/>
        <s v="1. Realizar seguimiento a  la implementación del inventario de estructuras criminales"/>
        <s v="2. Realizar seguimiento al estado actual de implementación de la estrategia institucional para la prevención y el control del delito, con énfasis en la gestión del riesgo de las amenazas y los hechos terroristas a la infraestructura vital y las entradas y salidas de la ciudad"/>
        <s v="1. Realizar seguimiento a la implementación de la estrategia de intervención de entornos vulnerables"/>
        <s v="2. Realizar seguimiento a la implementación de la estrategia de sensibilización y mitigación del riesgo para la ciudad, con énfasis en las poblaciones en alto riesgo_x000a_ "/>
        <s v="3. Realizar seguimiento a la formación de  jóvenes en habilidades de mediación, tolerancia, empatía, autocontrol y manejo de emociones para prevenir la vinculación de jóvenes al delito, violencia y consumo de sustancias"/>
        <s v="4. Realizar seguimiento al fortalecimiento de 800 grupos ciudadanos"/>
        <s v="5.  Realizar seguimiento a la implementación de la estrategia de fortalecimiento de la cultura ciudadana y la participación para la seguridad, convivencia y la prevención de violencia basada en género y el machismo, a través de la gestión en el territorio"/>
        <s v="1. Realizar seguimiento a la implementación de la estrategia intersectorial articulada con los organismos de seguridad y justicia, contra las estructuras criminales vinculadas a escenarios de economía ilegal, con apoyo de unidades elites interinstitucionales que se dedique a la investigación, rastreo de activos ilegales, judicialización y desmantelamiento"/>
        <s v="2. Desarrollar las acciones contenidas en los planes territoriales de seguridad y convivencia en el enfoque de control del delito"/>
        <s v="1. Elaborar 4 reportes de conciliación de información del seguimiento frente al cumplimiento de metas entre las Subsecretarías de Acceso a la Justicia e Inversiones."/>
        <s v="2. Realizar 4 mesas de trabajo técnicas con las agencias (MEBOG, Brigada XIII, Fiscalía, Migración Colombia) para el seguimiento a la planeación, ejecución y necesidades de adquisición de bienes y servicios requeridos para el fortalecimiento de sus capacidades operativas enfocadas en seguridad y justicia del Distrito."/>
        <s v="3. Requerir 4 informes anuales a los responsables de meta y a las Direcciones, para el seguimiento a la planeación y ejecución de las mismas, de los proyectos que gerencia la Subsecretaría de Inversiones."/>
        <s v="4. Efectuar 12 reuniones de control y seguimiento a la planeación y ejecución de las metas de los proyectos de inversión que gerencia la Subsecretaría de Inversiones con su respectiva acta."/>
        <s v="1. Mantener el nivel de cumplimiento de las actividades descritas dentro de la Metodología de Supervisión en el 80% de los contratos en ejecución asignados a la Dirección de Bienes."/>
        <s v="2. Realizar al 100% el seguimiento semanal a los contratos de construcción de obras nuevas por medio de la ficha de seguimiento de obras"/>
        <s v="3. Formular Un (1) Plan de mantenimiento integral de para los Bienes Muebles e Inmuebles, en propiedad y/o a cargo de la SDSCJ"/>
        <s v="4. Lograr mantener el consumo del combustible con una variación no mayor al 10% del volumen de combustible consumido en el trimestre anterior."/>
        <s v="5. Verificar mediante visitas aleatorias el uso y estado de los bienes y el estado de las placas de inventario de 2,000 bienes que hacen parte de los contratos de comodatos vigentes"/>
        <s v="6. Elaborar, gestionar y efectuar el seguimiento al 100% de las herramientas de planeación presupuestal y de gestión a cargo de la Dirección de Bienes de la Subsecretaría de Inversión y fortalecimiento de capacidades operativas. "/>
        <s v="1. Realizar mesas de trabajo trimestrales con la Dirección Jurídica y contractual y con las áreas que se requiera, para hacer la revisión de la documentación asociada al proceso contractual."/>
        <s v="2. Realizar un reporte trimestral a los Supervisores de los contratos que requieren liquidación."/>
        <s v="3. Efectuar la ordenación archivística de 80 metros lineales de expedientes contractuales."/>
        <s v="4. Realizar reporte a las dependencias informando el avance en la radicación de los procesos de contratación, para el cumplimiento del PAA. (Decreto 612 de 2018)"/>
        <s v="5. Gestionar copias de seguridad de los expedientes digitales de la vigencias 2022 en adelante."/>
        <s v="1. Realizar 197  estudios de procesos precontractuales para el fortalecimento de las capacidades operativas de los organismos de seguridad y justicia del distrito"/>
        <s v="2. Realizar 8 mesas de trabajo de seguimiento y control que garanticen la elaboración de los estudios precontractuales para el fortalecimento de las capacidades operativas de los organismos de seguridad y justicia del Distrito"/>
        <s v="3. Realizar 18 mesas de trabajo técnicas con los clientes internos y externos para validar las especificaciones tecnicas u otros aspectos de los bienes y servicios requeridos para el fortalecimentos de las capacidades operativas de los organismos de seguridad y justicia del Distrito."/>
        <s v="4. Elaborar, gestionar y efectuar seguimientos a las herramientas de planeación presupuestal y de gestión a cargo de la Dirección Técnica y de la Subsecretaría de Inversión y fortalecimiento de capacidades operativas. (Decreto 612 de 2018)"/>
        <s v="5. Realizar revisiones y/o actualización a que haya lugar de la documentación y de procedimientos que permitan consolidar la gestión misional de la Dirección Técnica de la Subsecretaría de Inversión y fortalecimiento de capacidades operativas."/>
        <s v="6. Ejecutar actividades a cargo de la Dirección Técnica, definidas en el Plan Anticorrupción y Atención al Ciudadano (Decreto 612 de 2018)"/>
        <s v="1. Realizar seguimiento mensual al plan anual de adquisiciones de la Secretaría Distrital de Seguridad, Convivencia y Justicia, con el objetivo de generar puntos de control y alarmas en la contratación de inversión y funcionamiento de la entidad.   (Decreto 612 de 2018)"/>
        <s v="2. Realizar seguimiento trimestral a los proyectos de inversión de la Subsecretaría de Gestión Institucional, con el objetivo de generar puntos de control y alarmas en la consecución de las metas y ejecución de los mismos. (Decreto 612 de 2018)"/>
        <s v="3. Establecer y ejecutar el plan de trabajo de la estrategia de acercamiento a lengua de señas de la Entidad para potenciar la atención de personas con discapacidad auditiva. (Decreto 612 de 2018)"/>
        <s v="4. Socializar y/o difundir, al interior de la entidad los “Lineamientos relacionados con la Política Pública Distrital de Servicio a la Ciudadanía” (Decreto 612 de 2018)"/>
        <s v="5. Realizar la medición de la calidad de las respuestas a las PQRSDF ciudadanas emitidas por la SDSCJ, con el objetivo de generar alertas al interior de las áreas para que las mismas implementen acciones de mejora (Decreto 612 de 2018)"/>
        <s v="1. Ejecutar el 100% de las actividades del Plan estrategico de talento humano y los 5 planes de acción, en el marco del Programa &quot;Talento Humano en una organización saludable&quot;, en los módulos de Hábitos Saludables, Seguridad y Salud en el trabajo,  Bienestar - Incentivos - Estímulos - Reconocimientos, Secretaría en Familia, Secretaría Sostenible formación y Capacitación, Sistema de Información para la Planeación y Gestión,   (Decreto 612 de 2018)"/>
        <s v="2. Ejecutar el 100% de las actividades a cargo de la Dirección de Gestión Humana, definidas en el Plan Anticorrupción y de Atención al Usuario.  (Decreto 612 de 2018)"/>
        <s v="1. Ejercer la representación judicial y extrajudicial de la Secretaría Distrital de Seguridad, Convivencia y Justicia"/>
        <s v="2. Realizar la transferencia primaria de los expedientes físicos sujetos a esta de las vigencias 2016 a 2018, de acuerdo a la tabla de retención documental"/>
        <s v="3. Tramitar las segundas instancias conforme con las atribuciones conferidas por la Ley 1801 de 2016 y el Acuerdo Distrital 735 de 2019"/>
        <s v="4. Impulsar los procesos disciplinarios en etapa de juzgamiento dentro de los términos de ley "/>
        <s v="5. Revisar y elaborar los procesos de contratación que sean de competencia de la Dirección Jurídica y Contractual de la vigencia 2023"/>
        <s v="1. Atender los requerimientos para la entrada de los bienes de la SSCJ."/>
        <s v="2. Atender las necesidades de mantenimiento y mejoramiento de la sede administrativa. "/>
        <s v="3. Atender las transferencias documentales primarias de la SCJ de acuerdo a la TRD.   (Decreto 612 de 2018)"/>
        <s v="4. Implementación de los Programas del Sistema Integrado de Conservación.   (Decreto 612 de 2018)"/>
        <s v="5. Realizar la actualización e implementación de los instrumentos archivísticos de la SCJ.   (Decreto 612 de 2018)"/>
        <s v="1. Realizar 3 mesas de trabajo durante la vigencia 2023  con las diferentes áreas de la SDSCJ, para orientar en los errores más frecuentes que se presentan al momento de la radicación de los pagos  y poder disminuir el número de devoluciones de cuentas"/>
        <s v="2, Realizar 4 seguimientos durante la vigencia a las cifras reportadas en los Estados de Situación Financiera (Matriz de Seguimiento) , para la sostenibilidad de la información contable de de la SDSCJ"/>
        <s v="3. Realizar  23  seguimientos a la ejecución presupuestal de la vigencia, reserva y pasivos exigibles de las diferentes subsecretarias de la SDSCJ"/>
        <s v="4. Realizar 2 capacitaciones y/o asesorías con las diferentes áreas de la SDSCJ, para orientar en los traslados presupuestales y trámite de pasivos exigibles"/>
        <s v="5. Realizar tres (3) mesas de trabajo con las áreas a fin de depurar las partidas que deban ser objeto de sostenibilidad contable en los Estados Financieros de la SDSCJ"/>
        <s v="6. Realizar 2 mesas de trabajo para socializar los diferentes cambios a nivel normativo de la Contaduría General de la Nación y la DDC aplicables a la SDSCJ"/>
        <s v="7. Realizar la actualización de los procedimientos, formatos e instructivos de la Direccion Financiera, teniendo en cuenta los cambios normativos y operacionales que se generen durante el transcurso de la vigencia. "/>
        <s v="8.  Realizar el trámite de pago de las cuentas radicadas en la Direccion Financiera que cumplan con las normas y procedimientos vigentes."/>
        <s v="9. Atender las solicitudes de expedicion  de CDP, CRP y tramite de traslados presupuestales conforme a la normatividad vigente."/>
        <s v="1. Adquirir  14  bienes y/o servicios requeridos para contar con la disponibilidad de los componentes de infraestructura y servicios tecnológicos"/>
        <s v="2. Actualizar al 100% los planes que se tienen establecidos en el marco de Plan Estratégico de Tecnologías - PETI 2020-2024, contemplando los requerimientos y necesidades de los demás procesos:_x000a_1. Actualizar los servicios tecnológicos existes e implementación de nuevos_x000a_2. Actualizar y/o elaborar documentos asociados con el dominio de Gobierno de TI _x000a_3. Actualizar los servicios ciudadanos digitales existes e implementación de nuevos_x000a_4. Actualizar los sistemas de información existes e implementación de nuevos, con el fin de mejorar su funcionalidad, accesibilidad y usabilidad _x000a_5. Actualizar las acciones de sensibilización y/o capacitación para fortalecer el uso y apropiación de los soluciones y servicios tecnológicos al interior de la Entidad_x000a_6. Implementación del Sistema de Gestión de Seguridad de la Información (Plan de seguridad y privacidad en la información y el plan de tratamiento de riesgos de seguridad de la información)_x000a_(Decreto 612 de 2018)"/>
        <s v="3. Ejecutar las acciones planificadas para actualizar al 100%  los servicios  tecnológicos existentes que optimicen la productividad de la Entidad en el marco de la gestión por procesos."/>
        <s v="4. Ejecutar al 100 % las  acciones planificadas para  elaborar y/o  actualizar   los documentos asociados con el dominio de Gobierno de TI, así como lo relacionado con la divulgación  y  socialización de  los mismos."/>
        <s v="5. Ejecutar al 100 % las acciones  planificadas para divulgar, socializar  e incentivar el  uso de los servicios ciudadanos digitales existentes. para lo cual se requiere del desarrollo de una (1) actividad de manera trimestral."/>
        <s v="6. Ejecutar al 100% las acciones planificadas en el Plan Estratégico de Tecnologías de Información - PETI, en lo referente a la gestión de proyectos tecnológicos.  (Decreto 612 de 2018)"/>
        <s v="7. Planear y ejecutar al 100 % la estrategia para fortalecer el uso y apropiación de las soluciones e infraestructura tecnológica al interior de la Entidad."/>
      </sharedItems>
    </cacheField>
    <cacheField name="UNIDAD DE MEDIDA" numFmtId="0">
      <sharedItems/>
    </cacheField>
    <cacheField name="PONDERACIONES" numFmtId="9">
      <sharedItems containsSemiMixedTypes="0" containsString="0" containsNumber="1" minValue="0.01" maxValue="0.84"/>
    </cacheField>
    <cacheField name="TRIMESTRE 1" numFmtId="0">
      <sharedItems containsBlank="1" containsMixedTypes="1" containsNumber="1" minValue="0" maxValue="8000"/>
    </cacheField>
    <cacheField name="TRIMESTRE 2" numFmtId="0">
      <sharedItems containsSemiMixedTypes="0" containsString="0" containsNumber="1" minValue="0" maxValue="1000"/>
    </cacheField>
    <cacheField name="TRIMESTRE 3" numFmtId="0">
      <sharedItems containsString="0" containsBlank="1" containsNumber="1" minValue="0" maxValue="40000"/>
    </cacheField>
    <cacheField name="TRIMESTRE 4" numFmtId="0">
      <sharedItems containsString="0" containsBlank="1" containsNumber="1" minValue="0" maxValue="45000"/>
    </cacheField>
    <cacheField name="META ANUAL" numFmtId="0">
      <sharedItems containsSemiMixedTypes="0" containsString="0" containsNumber="1" minValue="0.1" maxValue="94000"/>
    </cacheField>
    <cacheField name="TIPO DE META" numFmtId="0">
      <sharedItems/>
    </cacheField>
    <cacheField name="TRIMESTRE 12" numFmtId="0">
      <sharedItems containsString="0" containsBlank="1" containsNumber="1" minValue="0" maxValue="8884"/>
    </cacheField>
    <cacheField name="TRIMESTRE 22" numFmtId="0">
      <sharedItems containsSemiMixedTypes="0" containsString="0" containsNumber="1" minValue="0" maxValue="22132"/>
    </cacheField>
    <cacheField name="TRIMESTRE 32" numFmtId="0">
      <sharedItems containsString="0" containsBlank="1" containsNumber="1" minValue="0" maxValue="48523"/>
    </cacheField>
    <cacheField name="TRIMESTRE 42" numFmtId="0">
      <sharedItems containsString="0" containsBlank="1" containsNumber="1" containsInteger="1" minValue="1" maxValue="1"/>
    </cacheField>
    <cacheField name="OCULTAR" numFmtId="0">
      <sharedItems/>
    </cacheField>
    <cacheField name="AVANCE TOTAL" numFmtId="0">
      <sharedItems containsSemiMixedTypes="0" containsString="0" containsNumber="1" minValue="0" maxValue="79539"/>
    </cacheField>
    <cacheField name="PORCENTAJE DE EJECUCIÓN " numFmtId="164">
      <sharedItems containsSemiMixedTypes="0" containsString="0" containsNumber="1" minValue="0" maxValue="1.0558749999999999"/>
    </cacheField>
    <cacheField name="CUMPLIMIENTO POR ACTIVIDAD" numFmtId="164">
      <sharedItems containsSemiMixedTypes="0" containsString="0" containsNumber="1" minValue="0" maxValue="0.61319999999999997"/>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21">
  <r>
    <x v="0"/>
    <x v="0"/>
    <x v="0"/>
    <x v="0"/>
    <x v="0"/>
    <x v="0"/>
    <s v="Porcentaje"/>
    <n v="0.2"/>
    <n v="1"/>
    <n v="1"/>
    <n v="1"/>
    <n v="1"/>
    <n v="1"/>
    <s v="Demanda"/>
    <n v="1"/>
    <n v="1"/>
    <n v="1"/>
    <m/>
    <s v="4"/>
    <n v="0.75"/>
    <n v="0.75"/>
    <n v="0.15000000000000002"/>
  </r>
  <r>
    <x v="0"/>
    <x v="0"/>
    <x v="0"/>
    <x v="0"/>
    <x v="0"/>
    <x v="1"/>
    <s v="Porcentaje"/>
    <n v="0.1"/>
    <n v="1"/>
    <n v="1"/>
    <n v="1"/>
    <n v="1"/>
    <n v="1"/>
    <s v="Demanda"/>
    <n v="1"/>
    <n v="1"/>
    <n v="1"/>
    <m/>
    <s v="4"/>
    <n v="0.75"/>
    <n v="0.75"/>
    <n v="7.5000000000000011E-2"/>
  </r>
  <r>
    <x v="0"/>
    <x v="0"/>
    <x v="0"/>
    <x v="0"/>
    <x v="0"/>
    <x v="2"/>
    <s v="Porcentaje"/>
    <n v="0.2"/>
    <n v="1"/>
    <n v="1"/>
    <n v="1"/>
    <n v="1"/>
    <n v="1"/>
    <s v="Demanda"/>
    <n v="1"/>
    <n v="1"/>
    <n v="1"/>
    <m/>
    <s v="4"/>
    <n v="0.75"/>
    <n v="0.75"/>
    <n v="0.15000000000000002"/>
  </r>
  <r>
    <x v="0"/>
    <x v="0"/>
    <x v="0"/>
    <x v="0"/>
    <x v="0"/>
    <x v="3"/>
    <s v="Número"/>
    <n v="0.1"/>
    <n v="8000"/>
    <n v="1000"/>
    <n v="40000"/>
    <n v="45000"/>
    <n v="94000"/>
    <s v="Sumatoria"/>
    <n v="8884"/>
    <n v="22132"/>
    <n v="48523"/>
    <m/>
    <s v="0"/>
    <n v="79539"/>
    <n v="0.8461595744680851"/>
    <n v="8.4615957446808512E-2"/>
  </r>
  <r>
    <x v="0"/>
    <x v="0"/>
    <x v="0"/>
    <x v="0"/>
    <x v="0"/>
    <x v="4"/>
    <s v="Número"/>
    <n v="0.1"/>
    <n v="3"/>
    <n v="3"/>
    <n v="3"/>
    <n v="3"/>
    <n v="12"/>
    <s v="Sumatoria"/>
    <n v="3"/>
    <n v="3"/>
    <n v="3"/>
    <m/>
    <s v="0"/>
    <n v="9"/>
    <n v="0.75"/>
    <n v="7.5000000000000011E-2"/>
  </r>
  <r>
    <x v="0"/>
    <x v="0"/>
    <x v="0"/>
    <x v="0"/>
    <x v="0"/>
    <x v="5"/>
    <s v="Número"/>
    <n v="0.1"/>
    <n v="2"/>
    <n v="2"/>
    <n v="2"/>
    <n v="2"/>
    <n v="8"/>
    <s v="Sumatoria"/>
    <n v="3"/>
    <n v="2"/>
    <n v="2"/>
    <m/>
    <s v="0"/>
    <n v="7"/>
    <n v="0.875"/>
    <n v="8.7500000000000008E-2"/>
  </r>
  <r>
    <x v="0"/>
    <x v="0"/>
    <x v="0"/>
    <x v="0"/>
    <x v="0"/>
    <x v="6"/>
    <s v="Número"/>
    <n v="0.1"/>
    <n v="0"/>
    <n v="45"/>
    <n v="45"/>
    <n v="45"/>
    <n v="135"/>
    <s v="Sumatoria"/>
    <n v="0"/>
    <n v="45"/>
    <n v="45"/>
    <m/>
    <s v="0"/>
    <n v="90"/>
    <n v="0.66666666666666663"/>
    <n v="6.6666666666666666E-2"/>
  </r>
  <r>
    <x v="0"/>
    <x v="0"/>
    <x v="0"/>
    <x v="0"/>
    <x v="0"/>
    <x v="7"/>
    <s v="Porcentaje"/>
    <n v="0.1"/>
    <n v="1"/>
    <n v="1"/>
    <n v="1"/>
    <n v="1"/>
    <n v="1"/>
    <s v="Demanda"/>
    <n v="1"/>
    <n v="1"/>
    <n v="1"/>
    <m/>
    <s v="4"/>
    <n v="0.75"/>
    <n v="0.75"/>
    <n v="7.5000000000000011E-2"/>
  </r>
  <r>
    <x v="0"/>
    <x v="1"/>
    <x v="1"/>
    <x v="0"/>
    <x v="1"/>
    <x v="8"/>
    <s v="Porcentaje"/>
    <n v="0.1"/>
    <n v="0.25"/>
    <n v="0.3"/>
    <n v="0.3"/>
    <n v="0.15"/>
    <n v="1"/>
    <s v="Sumatoria"/>
    <n v="0.25"/>
    <n v="0.3"/>
    <n v="0.25"/>
    <m/>
    <s v="0"/>
    <n v="0.8"/>
    <n v="0.8"/>
    <n v="8.0000000000000016E-2"/>
  </r>
  <r>
    <x v="0"/>
    <x v="1"/>
    <x v="1"/>
    <x v="0"/>
    <x v="2"/>
    <x v="9"/>
    <s v="Porcentaje"/>
    <n v="0.1"/>
    <n v="1"/>
    <n v="1"/>
    <n v="1"/>
    <n v="1"/>
    <n v="1"/>
    <s v="Demanda"/>
    <n v="1"/>
    <n v="1"/>
    <n v="1"/>
    <m/>
    <s v="4"/>
    <n v="0.75"/>
    <n v="0.75"/>
    <n v="7.5000000000000011E-2"/>
  </r>
  <r>
    <x v="0"/>
    <x v="1"/>
    <x v="1"/>
    <x v="0"/>
    <x v="3"/>
    <x v="10"/>
    <s v="Número"/>
    <n v="0.1"/>
    <n v="3"/>
    <n v="3"/>
    <n v="3"/>
    <n v="3"/>
    <n v="12"/>
    <s v="Sumatoria"/>
    <n v="3"/>
    <n v="3"/>
    <n v="3"/>
    <m/>
    <s v="0"/>
    <n v="9"/>
    <n v="0.75"/>
    <n v="7.5000000000000011E-2"/>
  </r>
  <r>
    <x v="0"/>
    <x v="1"/>
    <x v="2"/>
    <x v="0"/>
    <x v="4"/>
    <x v="11"/>
    <s v="Porcentaje"/>
    <n v="0.1"/>
    <n v="1"/>
    <n v="1"/>
    <n v="1"/>
    <n v="1"/>
    <n v="1"/>
    <s v="Constante"/>
    <n v="1"/>
    <n v="1"/>
    <n v="1"/>
    <m/>
    <s v="4"/>
    <n v="0.75"/>
    <n v="0.75"/>
    <n v="7.5000000000000011E-2"/>
  </r>
  <r>
    <x v="0"/>
    <x v="1"/>
    <x v="2"/>
    <x v="0"/>
    <x v="4"/>
    <x v="12"/>
    <s v="Porcentaje"/>
    <n v="0.1"/>
    <n v="1"/>
    <n v="1"/>
    <n v="1"/>
    <n v="1"/>
    <n v="1"/>
    <s v="Constante"/>
    <n v="1"/>
    <n v="1"/>
    <n v="1"/>
    <m/>
    <s v="4"/>
    <n v="0.75"/>
    <n v="0.75"/>
    <n v="7.5000000000000011E-2"/>
  </r>
  <r>
    <x v="0"/>
    <x v="1"/>
    <x v="2"/>
    <x v="0"/>
    <x v="5"/>
    <x v="13"/>
    <s v="Porcentaje"/>
    <n v="0.1"/>
    <n v="1"/>
    <n v="1"/>
    <n v="1"/>
    <n v="1"/>
    <n v="1"/>
    <s v="Constante"/>
    <n v="1"/>
    <n v="1"/>
    <n v="1"/>
    <m/>
    <s v="4"/>
    <n v="0.75"/>
    <n v="0.75"/>
    <n v="7.5000000000000011E-2"/>
  </r>
  <r>
    <x v="0"/>
    <x v="1"/>
    <x v="1"/>
    <x v="0"/>
    <x v="0"/>
    <x v="14"/>
    <s v="Porcentaje"/>
    <n v="0.1"/>
    <n v="1"/>
    <n v="1"/>
    <n v="1"/>
    <n v="1"/>
    <n v="1"/>
    <s v="Constante"/>
    <n v="1"/>
    <n v="1"/>
    <m/>
    <n v="1"/>
    <s v="4"/>
    <n v="0.75"/>
    <n v="0.75"/>
    <n v="7.5000000000000011E-2"/>
  </r>
  <r>
    <x v="0"/>
    <x v="1"/>
    <x v="1"/>
    <x v="0"/>
    <x v="1"/>
    <x v="15"/>
    <s v="Porcentaje"/>
    <n v="0.1"/>
    <n v="1"/>
    <n v="1"/>
    <n v="1"/>
    <n v="1"/>
    <n v="1"/>
    <s v="Constante"/>
    <n v="1"/>
    <n v="1"/>
    <n v="1"/>
    <m/>
    <s v="4"/>
    <n v="0.75"/>
    <n v="0.75"/>
    <n v="7.5000000000000011E-2"/>
  </r>
  <r>
    <x v="0"/>
    <x v="1"/>
    <x v="1"/>
    <x v="0"/>
    <x v="2"/>
    <x v="16"/>
    <s v="Porcentaje"/>
    <n v="0.1"/>
    <n v="1"/>
    <n v="1"/>
    <n v="1"/>
    <n v="1"/>
    <n v="1"/>
    <s v="Constante"/>
    <n v="1"/>
    <n v="1"/>
    <n v="1"/>
    <m/>
    <s v="4"/>
    <n v="0.75"/>
    <n v="0.75"/>
    <n v="7.5000000000000011E-2"/>
  </r>
  <r>
    <x v="0"/>
    <x v="1"/>
    <x v="1"/>
    <x v="0"/>
    <x v="1"/>
    <x v="17"/>
    <s v="Porcentaje"/>
    <n v="0.1"/>
    <n v="1"/>
    <n v="1"/>
    <n v="1"/>
    <n v="1"/>
    <n v="1"/>
    <s v="Demanda"/>
    <n v="1"/>
    <n v="1"/>
    <n v="1"/>
    <m/>
    <s v="4"/>
    <n v="0.75"/>
    <n v="0.75"/>
    <n v="7.5000000000000011E-2"/>
  </r>
  <r>
    <x v="1"/>
    <x v="2"/>
    <x v="3"/>
    <x v="0"/>
    <x v="6"/>
    <x v="18"/>
    <s v="Porcentaje"/>
    <n v="0.25"/>
    <n v="0.25"/>
    <n v="0.25"/>
    <n v="0.25"/>
    <n v="0.25"/>
    <n v="1"/>
    <s v="Sumatoria"/>
    <n v="0.25"/>
    <n v="0.25"/>
    <n v="0.25"/>
    <m/>
    <s v="0"/>
    <n v="0.75"/>
    <n v="0.75"/>
    <n v="0.1875"/>
  </r>
  <r>
    <x v="1"/>
    <x v="2"/>
    <x v="3"/>
    <x v="0"/>
    <x v="6"/>
    <x v="19"/>
    <s v="Número"/>
    <n v="0.2"/>
    <n v="2"/>
    <n v="2"/>
    <n v="2"/>
    <n v="1"/>
    <n v="7"/>
    <s v="Sumatoria"/>
    <n v="2"/>
    <n v="2"/>
    <n v="2"/>
    <m/>
    <s v="0"/>
    <n v="6"/>
    <n v="0.8571428571428571"/>
    <n v="0.17142857142857143"/>
  </r>
  <r>
    <x v="1"/>
    <x v="2"/>
    <x v="3"/>
    <x v="0"/>
    <x v="6"/>
    <x v="20"/>
    <s v="Número"/>
    <n v="0.2"/>
    <n v="2"/>
    <n v="2"/>
    <n v="2"/>
    <n v="2"/>
    <n v="8"/>
    <s v="Sumatoria"/>
    <n v="2"/>
    <n v="2"/>
    <n v="2"/>
    <m/>
    <s v="0"/>
    <n v="6"/>
    <n v="0.75"/>
    <n v="0.15000000000000002"/>
  </r>
  <r>
    <x v="1"/>
    <x v="2"/>
    <x v="3"/>
    <x v="0"/>
    <x v="6"/>
    <x v="21"/>
    <s v="Número"/>
    <n v="0.2"/>
    <n v="1"/>
    <n v="1"/>
    <n v="1"/>
    <n v="1"/>
    <n v="4"/>
    <s v="Sumatoria"/>
    <n v="1"/>
    <n v="1"/>
    <n v="1"/>
    <m/>
    <s v="0"/>
    <n v="3"/>
    <n v="0.75"/>
    <n v="0.15000000000000002"/>
  </r>
  <r>
    <x v="1"/>
    <x v="2"/>
    <x v="3"/>
    <x v="0"/>
    <x v="6"/>
    <x v="22"/>
    <s v="Porcentaje"/>
    <n v="0.15"/>
    <n v="0.25"/>
    <n v="0.25"/>
    <n v="0.25"/>
    <n v="0.25"/>
    <n v="1"/>
    <s v="Sumatoria"/>
    <n v="0.25"/>
    <n v="0.245"/>
    <n v="0.25"/>
    <m/>
    <s v="0"/>
    <n v="0.745"/>
    <n v="0.745"/>
    <n v="0.11175"/>
  </r>
  <r>
    <x v="1"/>
    <x v="3"/>
    <x v="4"/>
    <x v="0"/>
    <x v="0"/>
    <x v="23"/>
    <s v="Número"/>
    <n v="0.3"/>
    <n v="0"/>
    <n v="1"/>
    <n v="1"/>
    <n v="1"/>
    <n v="3"/>
    <s v="Sumatoria"/>
    <n v="0"/>
    <n v="1"/>
    <n v="1"/>
    <m/>
    <s v="0"/>
    <n v="2"/>
    <n v="0.66666666666666663"/>
    <n v="0.19999999999999998"/>
  </r>
  <r>
    <x v="1"/>
    <x v="3"/>
    <x v="4"/>
    <x v="0"/>
    <x v="2"/>
    <x v="24"/>
    <s v="Porcentaje"/>
    <n v="0.5"/>
    <n v="1"/>
    <n v="1"/>
    <n v="1"/>
    <n v="1"/>
    <n v="1"/>
    <s v="Constante"/>
    <n v="1"/>
    <n v="1"/>
    <n v="1"/>
    <m/>
    <s v="4"/>
    <n v="0.75"/>
    <n v="0.75"/>
    <n v="0.375"/>
  </r>
  <r>
    <x v="1"/>
    <x v="3"/>
    <x v="4"/>
    <x v="0"/>
    <x v="0"/>
    <x v="25"/>
    <s v="Porcentaje"/>
    <n v="0.2"/>
    <n v="0"/>
    <n v="0.5"/>
    <n v="0"/>
    <n v="0.5"/>
    <n v="1"/>
    <s v="Sumatoria"/>
    <n v="0"/>
    <n v="0.5"/>
    <n v="0"/>
    <m/>
    <s v="0"/>
    <n v="0.5"/>
    <n v="0.5"/>
    <n v="0.1"/>
  </r>
  <r>
    <x v="1"/>
    <x v="4"/>
    <x v="5"/>
    <x v="0"/>
    <x v="4"/>
    <x v="26"/>
    <s v="Porcentaje"/>
    <n v="0.3"/>
    <n v="0.2"/>
    <n v="0.3"/>
    <n v="0.2"/>
    <n v="0.3"/>
    <n v="1"/>
    <s v="Sumatoria"/>
    <n v="0.25"/>
    <n v="0.16"/>
    <n v="0.54"/>
    <m/>
    <s v="0"/>
    <n v="0.95000000000000007"/>
    <n v="0.95000000000000007"/>
    <n v="0.28500000000000003"/>
  </r>
  <r>
    <x v="1"/>
    <x v="4"/>
    <x v="5"/>
    <x v="0"/>
    <x v="4"/>
    <x v="27"/>
    <s v="Porcentaje"/>
    <n v="0.35"/>
    <n v="0.2"/>
    <n v="0.3"/>
    <n v="0.2"/>
    <n v="0.3"/>
    <n v="1"/>
    <s v="Sumatoria"/>
    <n v="0.3"/>
    <n v="0.3"/>
    <n v="0.38"/>
    <m/>
    <s v="0"/>
    <n v="0.98"/>
    <n v="0.98"/>
    <n v="0.34299999999999997"/>
  </r>
  <r>
    <x v="1"/>
    <x v="4"/>
    <x v="5"/>
    <x v="0"/>
    <x v="4"/>
    <x v="28"/>
    <s v="Porcentaje"/>
    <n v="0.35"/>
    <n v="0.2"/>
    <n v="0.3"/>
    <n v="0.2"/>
    <n v="0.3"/>
    <n v="1"/>
    <s v="Sumatoria"/>
    <n v="0.3"/>
    <n v="0.3"/>
    <n v="0.4"/>
    <m/>
    <s v="0"/>
    <n v="1"/>
    <n v="1"/>
    <n v="0.35"/>
  </r>
  <r>
    <x v="1"/>
    <x v="5"/>
    <x v="6"/>
    <x v="1"/>
    <x v="7"/>
    <x v="29"/>
    <s v="Porcentaje"/>
    <n v="0.25"/>
    <n v="0.5"/>
    <n v="0.2"/>
    <n v="0.2"/>
    <n v="0.1"/>
    <n v="0.99999999999999989"/>
    <s v="Sumatoria"/>
    <n v="0.5"/>
    <n v="0.2"/>
    <n v="0.1"/>
    <m/>
    <s v="0"/>
    <n v="0.79999999999999993"/>
    <n v="0.8"/>
    <n v="0.2"/>
  </r>
  <r>
    <x v="1"/>
    <x v="5"/>
    <x v="6"/>
    <x v="1"/>
    <x v="7"/>
    <x v="30"/>
    <s v="Porcentaje"/>
    <n v="0.25"/>
    <n v="0.3"/>
    <n v="0.2"/>
    <n v="0.25"/>
    <n v="0.25"/>
    <n v="1"/>
    <s v="Sumatoria"/>
    <n v="0.3"/>
    <n v="0.2"/>
    <n v="0.25"/>
    <m/>
    <s v="0"/>
    <n v="0.75"/>
    <n v="0.75"/>
    <n v="0.1875"/>
  </r>
  <r>
    <x v="1"/>
    <x v="5"/>
    <x v="6"/>
    <x v="1"/>
    <x v="8"/>
    <x v="31"/>
    <s v="Porcentaje"/>
    <n v="0.1"/>
    <n v="0.1"/>
    <n v="0.4"/>
    <n v="0.25"/>
    <n v="0.25"/>
    <n v="1"/>
    <s v="Sumatoria"/>
    <n v="0.1"/>
    <n v="0.4"/>
    <n v="0.25"/>
    <m/>
    <s v="0"/>
    <n v="0.75"/>
    <n v="0.75"/>
    <n v="7.5000000000000011E-2"/>
  </r>
  <r>
    <x v="1"/>
    <x v="5"/>
    <x v="6"/>
    <x v="1"/>
    <x v="0"/>
    <x v="32"/>
    <s v="Porcentaje"/>
    <n v="0.15"/>
    <n v="0.25"/>
    <n v="0.25"/>
    <n v="0.25"/>
    <n v="0.25"/>
    <n v="1"/>
    <s v="Sumatoria"/>
    <n v="0.25"/>
    <n v="0.23"/>
    <n v="0.25"/>
    <m/>
    <s v="0"/>
    <n v="0.73"/>
    <n v="0.73"/>
    <n v="0.1095"/>
  </r>
  <r>
    <x v="1"/>
    <x v="5"/>
    <x v="6"/>
    <x v="1"/>
    <x v="3"/>
    <x v="33"/>
    <s v="Porcentaje"/>
    <n v="0.25"/>
    <n v="0.94"/>
    <n v="0.06"/>
    <n v="0"/>
    <n v="0"/>
    <n v="1"/>
    <s v="Sumatoria"/>
    <n v="0.94630000000000003"/>
    <n v="4.3700000000000003E-2"/>
    <n v="6.0000000000000001E-3"/>
    <m/>
    <s v="0"/>
    <n v="0.996"/>
    <n v="0.996"/>
    <n v="0.249"/>
  </r>
  <r>
    <x v="2"/>
    <x v="6"/>
    <x v="7"/>
    <x v="1"/>
    <x v="3"/>
    <x v="34"/>
    <s v="Número"/>
    <n v="0.5"/>
    <n v="3"/>
    <n v="3"/>
    <n v="3"/>
    <n v="3"/>
    <n v="12"/>
    <s v="Sumatoria"/>
    <n v="3"/>
    <n v="3"/>
    <n v="3"/>
    <m/>
    <s v="0"/>
    <n v="9"/>
    <n v="0.75"/>
    <n v="0.375"/>
  </r>
  <r>
    <x v="2"/>
    <x v="6"/>
    <x v="7"/>
    <x v="2"/>
    <x v="9"/>
    <x v="35"/>
    <s v="Porcentaje"/>
    <n v="0.5"/>
    <m/>
    <n v="0.5"/>
    <m/>
    <n v="0.5"/>
    <n v="1"/>
    <s v="Sumatoria"/>
    <m/>
    <n v="0.5"/>
    <m/>
    <m/>
    <s v="0"/>
    <n v="0.5"/>
    <n v="0.5"/>
    <n v="0.25"/>
  </r>
  <r>
    <x v="2"/>
    <x v="7"/>
    <x v="7"/>
    <x v="2"/>
    <x v="9"/>
    <x v="36"/>
    <s v="Porcentaje"/>
    <n v="0.2"/>
    <n v="0.2"/>
    <n v="0.2"/>
    <n v="0.5"/>
    <n v="0.1"/>
    <n v="1"/>
    <s v="Sumatoria"/>
    <n v="0.2"/>
    <n v="0.2"/>
    <n v="0.5"/>
    <m/>
    <s v="0"/>
    <n v="0.9"/>
    <n v="0.9"/>
    <n v="0.18000000000000002"/>
  </r>
  <r>
    <x v="2"/>
    <x v="7"/>
    <x v="7"/>
    <x v="2"/>
    <x v="9"/>
    <x v="37"/>
    <s v="Porcentaje"/>
    <n v="0.2"/>
    <n v="0.25"/>
    <n v="0.25"/>
    <n v="0.15"/>
    <n v="0.35"/>
    <n v="1"/>
    <s v="Sumatoria"/>
    <n v="0.25"/>
    <n v="0.25"/>
    <n v="0.15"/>
    <m/>
    <s v="0"/>
    <n v="0.65"/>
    <n v="0.65"/>
    <n v="0.13"/>
  </r>
  <r>
    <x v="2"/>
    <x v="7"/>
    <x v="7"/>
    <x v="2"/>
    <x v="9"/>
    <x v="38"/>
    <s v="Porcentaje"/>
    <n v="0.3"/>
    <n v="0.25"/>
    <n v="0.25"/>
    <n v="0.25"/>
    <n v="0.25"/>
    <n v="1"/>
    <s v="Sumatoria"/>
    <n v="0.25"/>
    <n v="0.25"/>
    <m/>
    <m/>
    <s v="0"/>
    <n v="0.5"/>
    <n v="0.5"/>
    <n v="0.15"/>
  </r>
  <r>
    <x v="2"/>
    <x v="7"/>
    <x v="7"/>
    <x v="2"/>
    <x v="9"/>
    <x v="39"/>
    <s v="Número"/>
    <n v="0.3"/>
    <n v="2"/>
    <n v="1"/>
    <n v="1"/>
    <n v="2"/>
    <n v="6"/>
    <s v="Sumatoria"/>
    <n v="2"/>
    <n v="1"/>
    <n v="1"/>
    <m/>
    <s v="0"/>
    <n v="4"/>
    <n v="0.66666666666666663"/>
    <n v="0.19999999999999998"/>
  </r>
  <r>
    <x v="2"/>
    <x v="8"/>
    <x v="7"/>
    <x v="3"/>
    <x v="10"/>
    <x v="40"/>
    <s v="Porcentaje"/>
    <n v="0.25"/>
    <n v="0.5"/>
    <n v="0.5"/>
    <n v="0"/>
    <n v="0"/>
    <n v="1"/>
    <s v="Sumatoria"/>
    <n v="0.5"/>
    <n v="0.5"/>
    <n v="0"/>
    <m/>
    <s v="0"/>
    <n v="1"/>
    <n v="1"/>
    <n v="0.25"/>
  </r>
  <r>
    <x v="2"/>
    <x v="8"/>
    <x v="7"/>
    <x v="3"/>
    <x v="10"/>
    <x v="41"/>
    <s v="Porcentaje"/>
    <n v="0.25"/>
    <n v="0.5"/>
    <n v="0.5"/>
    <n v="0"/>
    <n v="0"/>
    <n v="1"/>
    <s v="Sumatoria"/>
    <n v="0.5"/>
    <n v="0.5"/>
    <n v="0"/>
    <m/>
    <s v="0"/>
    <n v="1"/>
    <n v="1"/>
    <n v="0.25"/>
  </r>
  <r>
    <x v="2"/>
    <x v="8"/>
    <x v="7"/>
    <x v="3"/>
    <x v="4"/>
    <x v="42"/>
    <s v="Porcentaje"/>
    <n v="0.2"/>
    <n v="0"/>
    <n v="0.5"/>
    <n v="0.25"/>
    <n v="0.25"/>
    <n v="1"/>
    <s v="Sumatoria"/>
    <n v="0"/>
    <n v="0.5"/>
    <n v="0.12"/>
    <m/>
    <s v="0"/>
    <n v="0.62"/>
    <n v="0.62"/>
    <n v="0.124"/>
  </r>
  <r>
    <x v="2"/>
    <x v="8"/>
    <x v="7"/>
    <x v="3"/>
    <x v="10"/>
    <x v="43"/>
    <s v="Porcentaje"/>
    <n v="0.3"/>
    <n v="1"/>
    <n v="1"/>
    <n v="1"/>
    <n v="1"/>
    <n v="1"/>
    <s v="Constante"/>
    <n v="1"/>
    <n v="0.98"/>
    <n v="0.98"/>
    <m/>
    <s v="4"/>
    <n v="0.74"/>
    <n v="0.74"/>
    <n v="0.222"/>
  </r>
  <r>
    <x v="2"/>
    <x v="9"/>
    <x v="8"/>
    <x v="3"/>
    <x v="9"/>
    <x v="44"/>
    <s v="Porcentaje"/>
    <n v="0.2"/>
    <m/>
    <n v="1"/>
    <n v="1"/>
    <n v="1"/>
    <n v="1"/>
    <s v="Constante"/>
    <n v="0"/>
    <n v="1"/>
    <n v="1"/>
    <m/>
    <s v="3"/>
    <n v="0.66666666666666663"/>
    <n v="0.66666666666666663"/>
    <n v="0.13333333333333333"/>
  </r>
  <r>
    <x v="2"/>
    <x v="9"/>
    <x v="8"/>
    <x v="3"/>
    <x v="9"/>
    <x v="45"/>
    <s v="Porcentaje"/>
    <n v="0.2"/>
    <m/>
    <n v="1"/>
    <n v="1"/>
    <n v="1"/>
    <n v="1"/>
    <s v="Constante"/>
    <n v="0"/>
    <n v="1"/>
    <n v="1"/>
    <m/>
    <s v="3"/>
    <n v="0.66666666666666663"/>
    <n v="0.66666666666666663"/>
    <n v="0.13333333333333333"/>
  </r>
  <r>
    <x v="2"/>
    <x v="9"/>
    <x v="8"/>
    <x v="3"/>
    <x v="4"/>
    <x v="46"/>
    <s v="Porcentaje"/>
    <n v="0.2"/>
    <s v="N.A"/>
    <n v="0.25"/>
    <n v="0.4"/>
    <n v="0.35"/>
    <n v="1"/>
    <s v="Sumatoria"/>
    <n v="0"/>
    <n v="0.25"/>
    <n v="0.4"/>
    <m/>
    <s v="0"/>
    <n v="0.65"/>
    <n v="0.65"/>
    <n v="0.13"/>
  </r>
  <r>
    <x v="2"/>
    <x v="9"/>
    <x v="8"/>
    <x v="3"/>
    <x v="9"/>
    <x v="47"/>
    <s v="Porcentaje"/>
    <n v="0.2"/>
    <s v="N.A"/>
    <n v="1"/>
    <n v="1"/>
    <n v="1"/>
    <n v="1"/>
    <s v="Demanda"/>
    <n v="0"/>
    <n v="1"/>
    <n v="1"/>
    <m/>
    <s v="3"/>
    <n v="0.66666666666666663"/>
    <n v="0.66666666666666663"/>
    <n v="0.13333333333333333"/>
  </r>
  <r>
    <x v="2"/>
    <x v="9"/>
    <x v="8"/>
    <x v="3"/>
    <x v="9"/>
    <x v="48"/>
    <s v="Porcentaje"/>
    <n v="0.2"/>
    <m/>
    <n v="1"/>
    <n v="1"/>
    <n v="1"/>
    <n v="1"/>
    <s v="Constante"/>
    <n v="0"/>
    <n v="1"/>
    <n v="1"/>
    <m/>
    <s v="3"/>
    <n v="0.66666666666666663"/>
    <n v="0.66666666666666663"/>
    <n v="0.13333333333333333"/>
  </r>
  <r>
    <x v="2"/>
    <x v="10"/>
    <x v="8"/>
    <x v="3"/>
    <x v="4"/>
    <x v="49"/>
    <s v="Porcentaje"/>
    <n v="0.15"/>
    <n v="1"/>
    <n v="1"/>
    <n v="1"/>
    <n v="1"/>
    <n v="1"/>
    <s v="Constante"/>
    <n v="1"/>
    <n v="1"/>
    <n v="1"/>
    <m/>
    <s v="4"/>
    <n v="0.75"/>
    <n v="0.75"/>
    <n v="0.11249999999999999"/>
  </r>
  <r>
    <x v="2"/>
    <x v="10"/>
    <x v="8"/>
    <x v="3"/>
    <x v="4"/>
    <x v="50"/>
    <s v="Porcentaje"/>
    <n v="0.15"/>
    <n v="1"/>
    <n v="1"/>
    <n v="1"/>
    <n v="1"/>
    <n v="1"/>
    <s v="Constante"/>
    <n v="1"/>
    <n v="1"/>
    <n v="1"/>
    <m/>
    <s v="4"/>
    <n v="0.75"/>
    <n v="0.75"/>
    <n v="0.11249999999999999"/>
  </r>
  <r>
    <x v="2"/>
    <x v="10"/>
    <x v="8"/>
    <x v="3"/>
    <x v="4"/>
    <x v="51"/>
    <s v="Número"/>
    <n v="0.05"/>
    <n v="1"/>
    <n v="3"/>
    <n v="45"/>
    <n v="16"/>
    <n v="65"/>
    <s v="Sumatoria"/>
    <n v="1"/>
    <n v="3"/>
    <n v="16"/>
    <m/>
    <s v="0"/>
    <n v="20"/>
    <n v="0.30769230769230771"/>
    <n v="1.5384615384615385E-2"/>
  </r>
  <r>
    <x v="2"/>
    <x v="10"/>
    <x v="8"/>
    <x v="3"/>
    <x v="4"/>
    <x v="52"/>
    <s v="Porcentaje"/>
    <n v="0.15"/>
    <n v="0.25"/>
    <n v="0.25"/>
    <n v="0.25"/>
    <n v="0.25"/>
    <n v="1"/>
    <s v="Sumatoria"/>
    <n v="0.25"/>
    <n v="0.25"/>
    <n v="0.25"/>
    <m/>
    <s v="0"/>
    <n v="0.75"/>
    <n v="0.75"/>
    <n v="0.11249999999999999"/>
  </r>
  <r>
    <x v="2"/>
    <x v="10"/>
    <x v="8"/>
    <x v="3"/>
    <x v="4"/>
    <x v="53"/>
    <s v="Porcentaje"/>
    <n v="0.1"/>
    <n v="1"/>
    <n v="1"/>
    <n v="1"/>
    <n v="1"/>
    <n v="1"/>
    <s v="Constante"/>
    <n v="1"/>
    <n v="1"/>
    <n v="1"/>
    <m/>
    <s v="4"/>
    <n v="0.75"/>
    <n v="0.75"/>
    <n v="7.5000000000000011E-2"/>
  </r>
  <r>
    <x v="2"/>
    <x v="10"/>
    <x v="8"/>
    <x v="3"/>
    <x v="4"/>
    <x v="54"/>
    <s v="Porcentaje"/>
    <n v="0.1"/>
    <n v="1"/>
    <n v="1"/>
    <n v="1"/>
    <n v="1"/>
    <n v="1"/>
    <s v="Constante"/>
    <n v="1"/>
    <n v="1"/>
    <n v="1"/>
    <m/>
    <s v="4"/>
    <n v="0.75"/>
    <n v="0.75"/>
    <n v="7.5000000000000011E-2"/>
  </r>
  <r>
    <x v="2"/>
    <x v="10"/>
    <x v="8"/>
    <x v="3"/>
    <x v="4"/>
    <x v="55"/>
    <s v="Porcentaje"/>
    <n v="0.1"/>
    <n v="1"/>
    <n v="1"/>
    <n v="1"/>
    <n v="1"/>
    <n v="1"/>
    <s v="Constante"/>
    <n v="1"/>
    <n v="1"/>
    <n v="1"/>
    <m/>
    <s v="4"/>
    <n v="0.75"/>
    <n v="0.75"/>
    <n v="7.5000000000000011E-2"/>
  </r>
  <r>
    <x v="2"/>
    <x v="10"/>
    <x v="8"/>
    <x v="3"/>
    <x v="4"/>
    <x v="56"/>
    <s v="Porcentaje"/>
    <n v="0.1"/>
    <n v="1"/>
    <n v="1"/>
    <n v="1"/>
    <n v="1"/>
    <n v="1"/>
    <s v="Constante"/>
    <n v="1"/>
    <n v="1"/>
    <n v="1"/>
    <m/>
    <s v="4"/>
    <n v="0.75"/>
    <n v="0.75"/>
    <n v="7.5000000000000011E-2"/>
  </r>
  <r>
    <x v="2"/>
    <x v="10"/>
    <x v="8"/>
    <x v="3"/>
    <x v="4"/>
    <x v="57"/>
    <s v="Porcentaje"/>
    <n v="0.1"/>
    <n v="1"/>
    <n v="1"/>
    <n v="1"/>
    <n v="1"/>
    <n v="1"/>
    <s v="Constante"/>
    <n v="1"/>
    <n v="1"/>
    <n v="1"/>
    <m/>
    <s v="4"/>
    <n v="0.75"/>
    <n v="0.75"/>
    <n v="7.5000000000000011E-2"/>
  </r>
  <r>
    <x v="3"/>
    <x v="11"/>
    <x v="9"/>
    <x v="4"/>
    <x v="9"/>
    <x v="58"/>
    <s v="Porcentaje"/>
    <n v="0.5"/>
    <n v="0.2"/>
    <n v="0.2"/>
    <n v="0.3"/>
    <n v="0.3"/>
    <n v="1"/>
    <s v="Sumatoria"/>
    <n v="0.2"/>
    <n v="0.2"/>
    <n v="0.35"/>
    <m/>
    <s v="0"/>
    <n v="0.75"/>
    <n v="0.75"/>
    <n v="0.375"/>
  </r>
  <r>
    <x v="3"/>
    <x v="11"/>
    <x v="9"/>
    <x v="4"/>
    <x v="9"/>
    <x v="59"/>
    <s v="Porcentaje"/>
    <n v="0.5"/>
    <n v="0.2"/>
    <n v="0.2"/>
    <n v="0.3"/>
    <n v="0.3"/>
    <n v="1"/>
    <s v="Sumatoria"/>
    <n v="0.2"/>
    <n v="0.2"/>
    <n v="0.35"/>
    <m/>
    <s v="0"/>
    <n v="0.75"/>
    <n v="0.75"/>
    <n v="0.375"/>
  </r>
  <r>
    <x v="3"/>
    <x v="12"/>
    <x v="9"/>
    <x v="5"/>
    <x v="9"/>
    <x v="60"/>
    <s v="Porcentaje"/>
    <n v="0.2"/>
    <n v="0.2"/>
    <n v="0.2"/>
    <n v="0.3"/>
    <n v="0.3"/>
    <n v="1"/>
    <s v="Sumatoria"/>
    <n v="0.19"/>
    <n v="0.2"/>
    <n v="0.3"/>
    <m/>
    <s v="0"/>
    <n v="0.69"/>
    <n v="0.69"/>
    <n v="0.13799999999999998"/>
  </r>
  <r>
    <x v="3"/>
    <x v="12"/>
    <x v="9"/>
    <x v="5"/>
    <x v="9"/>
    <x v="61"/>
    <s v="Porcentaje"/>
    <n v="0.2"/>
    <n v="0.2"/>
    <n v="0.2"/>
    <n v="0.3"/>
    <n v="0.3"/>
    <n v="1"/>
    <s v="Sumatoria"/>
    <n v="0.19"/>
    <n v="0.19"/>
    <n v="0.3"/>
    <m/>
    <s v="0"/>
    <n v="0.67999999999999994"/>
    <n v="0.67999999999999994"/>
    <n v="0.13599999999999998"/>
  </r>
  <r>
    <x v="3"/>
    <x v="12"/>
    <x v="9"/>
    <x v="5"/>
    <x v="9"/>
    <x v="62"/>
    <s v="Porcentaje"/>
    <n v="0.2"/>
    <n v="0.2"/>
    <n v="0.2"/>
    <n v="0.3"/>
    <n v="0.3"/>
    <n v="1"/>
    <s v="Sumatoria"/>
    <n v="0.15"/>
    <n v="0.2"/>
    <n v="0.3"/>
    <m/>
    <s v="0"/>
    <n v="0.64999999999999991"/>
    <n v="0.64999999999999991"/>
    <n v="0.12999999999999998"/>
  </r>
  <r>
    <x v="3"/>
    <x v="12"/>
    <x v="9"/>
    <x v="5"/>
    <x v="9"/>
    <x v="63"/>
    <s v="Porcentaje"/>
    <n v="0.2"/>
    <n v="0.2"/>
    <n v="0.2"/>
    <n v="0.3"/>
    <n v="0.3"/>
    <n v="1"/>
    <s v="Sumatoria"/>
    <n v="0.16"/>
    <n v="0.19"/>
    <n v="0.3"/>
    <m/>
    <s v="0"/>
    <n v="0.64999999999999991"/>
    <n v="0.64999999999999991"/>
    <n v="0.12999999999999998"/>
  </r>
  <r>
    <x v="3"/>
    <x v="12"/>
    <x v="9"/>
    <x v="5"/>
    <x v="9"/>
    <x v="64"/>
    <s v="Porcentaje"/>
    <n v="0.2"/>
    <n v="0.2"/>
    <n v="0.2"/>
    <n v="0.3"/>
    <n v="0.3"/>
    <n v="1"/>
    <s v="Sumatoria"/>
    <n v="0.2"/>
    <n v="0.19"/>
    <n v="0.3"/>
    <m/>
    <s v="0"/>
    <n v="0.69"/>
    <n v="0.69"/>
    <n v="0.13799999999999998"/>
  </r>
  <r>
    <x v="3"/>
    <x v="13"/>
    <x v="9"/>
    <x v="6"/>
    <x v="5"/>
    <x v="65"/>
    <s v="Porcentaje"/>
    <n v="0.5"/>
    <n v="1"/>
    <n v="1"/>
    <n v="1"/>
    <n v="1"/>
    <n v="1"/>
    <s v="Constante"/>
    <n v="1"/>
    <n v="1"/>
    <n v="1"/>
    <m/>
    <s v="4"/>
    <n v="0.75"/>
    <n v="0.75"/>
    <n v="0.375"/>
  </r>
  <r>
    <x v="3"/>
    <x v="13"/>
    <x v="9"/>
    <x v="7"/>
    <x v="5"/>
    <x v="66"/>
    <s v="Porcentaje"/>
    <n v="0.5"/>
    <n v="0.1"/>
    <n v="0.3"/>
    <n v="0.3"/>
    <n v="0.3"/>
    <n v="1"/>
    <s v="Sumatoria"/>
    <n v="0.1"/>
    <n v="0.3"/>
    <n v="0.3"/>
    <m/>
    <s v="0"/>
    <n v="0.7"/>
    <n v="0.7"/>
    <n v="0.35"/>
  </r>
  <r>
    <x v="4"/>
    <x v="14"/>
    <x v="10"/>
    <x v="3"/>
    <x v="2"/>
    <x v="67"/>
    <s v="Número"/>
    <n v="0.25"/>
    <n v="1"/>
    <n v="1"/>
    <n v="1"/>
    <n v="1"/>
    <n v="4"/>
    <s v="Sumatoria"/>
    <n v="1"/>
    <n v="1"/>
    <n v="1"/>
    <m/>
    <s v="0"/>
    <n v="3"/>
    <n v="0.75"/>
    <n v="0.1875"/>
  </r>
  <r>
    <x v="4"/>
    <x v="14"/>
    <x v="10"/>
    <x v="1"/>
    <x v="2"/>
    <x v="68"/>
    <s v="Número"/>
    <n v="0.25"/>
    <n v="1"/>
    <n v="1"/>
    <n v="1"/>
    <n v="1"/>
    <n v="4"/>
    <s v="Sumatoria"/>
    <n v="1"/>
    <n v="1"/>
    <n v="1"/>
    <m/>
    <s v="0"/>
    <n v="3"/>
    <n v="0.75"/>
    <n v="0.1875"/>
  </r>
  <r>
    <x v="4"/>
    <x v="14"/>
    <x v="10"/>
    <x v="0"/>
    <x v="2"/>
    <x v="69"/>
    <s v="Número"/>
    <n v="0.25"/>
    <n v="1"/>
    <n v="1"/>
    <n v="1"/>
    <n v="1"/>
    <n v="4"/>
    <s v="Sumatoria"/>
    <n v="1"/>
    <n v="1"/>
    <n v="1"/>
    <m/>
    <s v="0"/>
    <n v="3"/>
    <n v="0.75"/>
    <n v="0.1875"/>
  </r>
  <r>
    <x v="4"/>
    <x v="14"/>
    <x v="10"/>
    <x v="0"/>
    <x v="2"/>
    <x v="70"/>
    <s v="Número"/>
    <n v="0.25"/>
    <n v="3"/>
    <n v="3"/>
    <n v="3"/>
    <n v="3"/>
    <n v="12"/>
    <s v="Sumatoria"/>
    <n v="3"/>
    <n v="3"/>
    <n v="3"/>
    <m/>
    <s v="0"/>
    <n v="9"/>
    <n v="0.75"/>
    <n v="0.1875"/>
  </r>
  <r>
    <x v="4"/>
    <x v="15"/>
    <x v="10"/>
    <x v="0"/>
    <x v="2"/>
    <x v="71"/>
    <s v="Porcentaje"/>
    <n v="0.4"/>
    <n v="0.25"/>
    <n v="0.25"/>
    <n v="0.25"/>
    <n v="0.25"/>
    <n v="1"/>
    <s v="Sumatoria"/>
    <n v="0.25"/>
    <n v="0.25"/>
    <n v="0.25"/>
    <m/>
    <s v="0"/>
    <n v="0.75"/>
    <n v="0.75"/>
    <n v="0.30000000000000004"/>
  </r>
  <r>
    <x v="4"/>
    <x v="15"/>
    <x v="10"/>
    <x v="3"/>
    <x v="2"/>
    <x v="72"/>
    <s v="Porcentaje"/>
    <n v="0.15"/>
    <n v="0.25"/>
    <n v="0.25"/>
    <n v="0.25"/>
    <n v="0.25"/>
    <n v="1"/>
    <s v="Sumatoria"/>
    <n v="0.25"/>
    <n v="0.25"/>
    <n v="0.25"/>
    <m/>
    <s v="0"/>
    <n v="0.75"/>
    <n v="0.75"/>
    <n v="0.11249999999999999"/>
  </r>
  <r>
    <x v="4"/>
    <x v="15"/>
    <x v="10"/>
    <x v="0"/>
    <x v="2"/>
    <x v="73"/>
    <s v="Porcentaje"/>
    <n v="0.1"/>
    <n v="0"/>
    <n v="0"/>
    <n v="0"/>
    <n v="1"/>
    <n v="1"/>
    <s v="Sumatoria"/>
    <n v="0"/>
    <n v="0"/>
    <n v="0"/>
    <m/>
    <s v="0"/>
    <n v="0"/>
    <n v="0"/>
    <n v="0"/>
  </r>
  <r>
    <x v="4"/>
    <x v="15"/>
    <x v="10"/>
    <x v="0"/>
    <x v="2"/>
    <x v="74"/>
    <s v="Porcentaje"/>
    <n v="0.15"/>
    <n v="0.1"/>
    <n v="0.1"/>
    <n v="0.1"/>
    <n v="0.1"/>
    <n v="0.1"/>
    <s v="Constante"/>
    <n v="0.1"/>
    <n v="0.1"/>
    <n v="0.1"/>
    <m/>
    <s v="4"/>
    <n v="7.5000000000000011E-2"/>
    <n v="0.75000000000000011"/>
    <n v="0.11250000000000002"/>
  </r>
  <r>
    <x v="4"/>
    <x v="15"/>
    <x v="10"/>
    <x v="0"/>
    <x v="2"/>
    <x v="75"/>
    <s v="Porcentaje"/>
    <n v="0.15"/>
    <n v="0.15"/>
    <n v="0.35"/>
    <n v="0.35"/>
    <n v="0.15"/>
    <n v="1"/>
    <s v="Sumatoria"/>
    <n v="0.3"/>
    <n v="0.65300000000000002"/>
    <n v="0.05"/>
    <m/>
    <s v="0"/>
    <n v="1.0030000000000001"/>
    <n v="1.0030000000000001"/>
    <n v="0.15045"/>
  </r>
  <r>
    <x v="4"/>
    <x v="15"/>
    <x v="10"/>
    <x v="0"/>
    <x v="2"/>
    <x v="76"/>
    <s v="Porcentaje"/>
    <n v="0.05"/>
    <n v="0.25"/>
    <n v="0.25"/>
    <n v="0.25"/>
    <n v="0.25"/>
    <n v="1"/>
    <s v="Sumatoria"/>
    <n v="0.25"/>
    <n v="0.25"/>
    <n v="0.25"/>
    <m/>
    <s v="0"/>
    <n v="0.75"/>
    <n v="0.75"/>
    <n v="3.7500000000000006E-2"/>
  </r>
  <r>
    <x v="4"/>
    <x v="16"/>
    <x v="11"/>
    <x v="0"/>
    <x v="11"/>
    <x v="77"/>
    <s v="Número"/>
    <n v="0.2"/>
    <n v="1"/>
    <n v="1"/>
    <n v="1"/>
    <n v="1"/>
    <n v="4"/>
    <s v="Sumatoria"/>
    <n v="1"/>
    <n v="1"/>
    <n v="1"/>
    <m/>
    <s v="0"/>
    <n v="3"/>
    <n v="0.75"/>
    <n v="0.15000000000000002"/>
  </r>
  <r>
    <x v="4"/>
    <x v="16"/>
    <x v="11"/>
    <x v="0"/>
    <x v="11"/>
    <x v="78"/>
    <s v="Número"/>
    <n v="0.2"/>
    <n v="1"/>
    <n v="1"/>
    <n v="1"/>
    <n v="1"/>
    <n v="4"/>
    <s v="Sumatoria"/>
    <n v="1"/>
    <n v="1"/>
    <n v="1"/>
    <m/>
    <s v="0"/>
    <n v="3"/>
    <n v="0.75"/>
    <n v="0.15000000000000002"/>
  </r>
  <r>
    <x v="4"/>
    <x v="16"/>
    <x v="11"/>
    <x v="0"/>
    <x v="12"/>
    <x v="79"/>
    <s v="Número"/>
    <n v="0.2"/>
    <n v="20"/>
    <n v="20"/>
    <n v="20"/>
    <n v="20"/>
    <n v="80"/>
    <s v="Sumatoria"/>
    <n v="20"/>
    <n v="20"/>
    <n v="44.47"/>
    <m/>
    <s v="0"/>
    <n v="84.47"/>
    <n v="1.0558749999999999"/>
    <n v="0.211175"/>
  </r>
  <r>
    <x v="4"/>
    <x v="16"/>
    <x v="11"/>
    <x v="0"/>
    <x v="11"/>
    <x v="80"/>
    <s v="Número"/>
    <n v="0.2"/>
    <n v="2"/>
    <n v="3"/>
    <n v="3"/>
    <n v="3"/>
    <n v="11"/>
    <s v="Sumatoria"/>
    <n v="2"/>
    <n v="3"/>
    <n v="3"/>
    <m/>
    <s v="0"/>
    <n v="8"/>
    <n v="0.72727272727272729"/>
    <n v="0.14545454545454548"/>
  </r>
  <r>
    <x v="4"/>
    <x v="16"/>
    <x v="11"/>
    <x v="0"/>
    <x v="13"/>
    <x v="81"/>
    <s v="Número"/>
    <n v="0.2"/>
    <n v="1"/>
    <n v="1"/>
    <n v="1"/>
    <n v="1"/>
    <n v="4"/>
    <s v="Sumatoria"/>
    <n v="1"/>
    <n v="1"/>
    <n v="1"/>
    <m/>
    <s v="0"/>
    <n v="3"/>
    <n v="0.75"/>
    <n v="0.15000000000000002"/>
  </r>
  <r>
    <x v="4"/>
    <x v="17"/>
    <x v="11"/>
    <x v="1"/>
    <x v="11"/>
    <x v="82"/>
    <s v="Número"/>
    <n v="0.18"/>
    <n v="135"/>
    <n v="56"/>
    <n v="4"/>
    <n v="2"/>
    <n v="197"/>
    <s v="Sumatoria"/>
    <n v="135"/>
    <n v="56"/>
    <n v="8"/>
    <m/>
    <s v="0"/>
    <n v="199"/>
    <n v="1.0101522842639594"/>
    <n v="0.18182741116751269"/>
  </r>
  <r>
    <x v="4"/>
    <x v="17"/>
    <x v="11"/>
    <x v="1"/>
    <x v="11"/>
    <x v="83"/>
    <s v="Número"/>
    <n v="0.18"/>
    <n v="2"/>
    <n v="2"/>
    <n v="2"/>
    <n v="2"/>
    <n v="8"/>
    <s v="Sumatoria"/>
    <n v="2"/>
    <n v="2"/>
    <n v="2"/>
    <m/>
    <s v="0"/>
    <n v="6"/>
    <n v="0.75"/>
    <n v="0.13500000000000001"/>
  </r>
  <r>
    <x v="4"/>
    <x v="17"/>
    <x v="11"/>
    <x v="1"/>
    <x v="11"/>
    <x v="84"/>
    <s v="Número"/>
    <n v="0.18"/>
    <n v="6"/>
    <n v="11"/>
    <n v="1"/>
    <n v="0"/>
    <n v="18"/>
    <s v="Sumatoria"/>
    <n v="6"/>
    <n v="11"/>
    <n v="1"/>
    <m/>
    <s v="0"/>
    <n v="18"/>
    <n v="1"/>
    <n v="0.18"/>
  </r>
  <r>
    <x v="4"/>
    <x v="17"/>
    <x v="11"/>
    <x v="1"/>
    <x v="11"/>
    <x v="85"/>
    <s v="Porcentaje"/>
    <n v="0.17"/>
    <n v="1"/>
    <n v="1"/>
    <n v="1"/>
    <n v="1"/>
    <n v="1"/>
    <s v="Constante"/>
    <n v="1"/>
    <n v="1"/>
    <n v="1"/>
    <m/>
    <s v="4"/>
    <n v="0.75"/>
    <n v="0.75"/>
    <n v="0.1275"/>
  </r>
  <r>
    <x v="4"/>
    <x v="17"/>
    <x v="11"/>
    <x v="1"/>
    <x v="11"/>
    <x v="86"/>
    <s v="Porcentaje"/>
    <n v="0.18"/>
    <n v="1"/>
    <n v="1"/>
    <n v="1"/>
    <n v="1"/>
    <n v="1"/>
    <s v="Demanda"/>
    <n v="1"/>
    <n v="1"/>
    <n v="1"/>
    <m/>
    <s v="4"/>
    <n v="0.75"/>
    <n v="0.75"/>
    <n v="0.13500000000000001"/>
  </r>
  <r>
    <x v="4"/>
    <x v="17"/>
    <x v="11"/>
    <x v="1"/>
    <x v="11"/>
    <x v="87"/>
    <s v="Porcentaje"/>
    <n v="0.11"/>
    <n v="1"/>
    <n v="1"/>
    <n v="1"/>
    <n v="1"/>
    <n v="1"/>
    <s v="Constante"/>
    <n v="1"/>
    <n v="1"/>
    <n v="1"/>
    <m/>
    <s v="4"/>
    <n v="0.75"/>
    <n v="0.75"/>
    <n v="8.2500000000000004E-2"/>
  </r>
  <r>
    <x v="5"/>
    <x v="18"/>
    <x v="12"/>
    <x v="0"/>
    <x v="3"/>
    <x v="88"/>
    <s v="Número"/>
    <n v="0.2"/>
    <n v="3"/>
    <n v="3"/>
    <n v="3"/>
    <n v="3"/>
    <n v="12"/>
    <s v="Sumatoria"/>
    <n v="3"/>
    <n v="3"/>
    <n v="3"/>
    <m/>
    <s v="0"/>
    <n v="9"/>
    <n v="0.75"/>
    <n v="0.15000000000000002"/>
  </r>
  <r>
    <x v="5"/>
    <x v="18"/>
    <x v="12"/>
    <x v="0"/>
    <x v="3"/>
    <x v="89"/>
    <s v="Número"/>
    <n v="0.2"/>
    <n v="1"/>
    <n v="1"/>
    <n v="1"/>
    <n v="1"/>
    <n v="4"/>
    <s v="Sumatoria"/>
    <n v="1"/>
    <n v="1"/>
    <n v="1"/>
    <m/>
    <s v="0"/>
    <n v="3"/>
    <n v="0.75"/>
    <n v="0.15000000000000002"/>
  </r>
  <r>
    <x v="5"/>
    <x v="18"/>
    <x v="12"/>
    <x v="0"/>
    <x v="10"/>
    <x v="90"/>
    <s v="Porcentaje"/>
    <n v="0.2"/>
    <n v="0.25"/>
    <n v="0.25"/>
    <n v="0.25"/>
    <n v="0.25"/>
    <n v="1"/>
    <s v="Sumatoria"/>
    <n v="0.25"/>
    <n v="0.25"/>
    <n v="0.25"/>
    <m/>
    <s v="0"/>
    <n v="0.75"/>
    <n v="0.75"/>
    <n v="0.15000000000000002"/>
  </r>
  <r>
    <x v="5"/>
    <x v="18"/>
    <x v="12"/>
    <x v="0"/>
    <x v="10"/>
    <x v="91"/>
    <s v="Número"/>
    <n v="0.2"/>
    <n v="0"/>
    <n v="1"/>
    <n v="2"/>
    <n v="1"/>
    <n v="4"/>
    <s v="Sumatoria"/>
    <n v="0"/>
    <n v="1"/>
    <n v="2"/>
    <m/>
    <s v="0"/>
    <n v="3"/>
    <n v="0.75"/>
    <n v="0.15000000000000002"/>
  </r>
  <r>
    <x v="5"/>
    <x v="18"/>
    <x v="12"/>
    <x v="0"/>
    <x v="10"/>
    <x v="92"/>
    <s v="Número"/>
    <n v="0.2"/>
    <n v="0"/>
    <n v="1"/>
    <n v="1"/>
    <n v="1"/>
    <n v="3"/>
    <s v="Sumatoria"/>
    <n v="0"/>
    <n v="1"/>
    <n v="1"/>
    <m/>
    <s v="0"/>
    <n v="2"/>
    <n v="0.66666666666666663"/>
    <n v="0.13333333333333333"/>
  </r>
  <r>
    <x v="5"/>
    <x v="19"/>
    <x v="13"/>
    <x v="0"/>
    <x v="14"/>
    <x v="93"/>
    <s v="Porcentaje"/>
    <n v="0.84"/>
    <n v="0.19"/>
    <n v="0.27"/>
    <n v="0.27"/>
    <n v="0.27"/>
    <n v="1"/>
    <s v="Sumatoria"/>
    <n v="0.19"/>
    <n v="0.27"/>
    <n v="0.27"/>
    <m/>
    <s v="0"/>
    <n v="0.73"/>
    <n v="0.73"/>
    <n v="0.61319999999999997"/>
  </r>
  <r>
    <x v="5"/>
    <x v="19"/>
    <x v="13"/>
    <x v="0"/>
    <x v="15"/>
    <x v="94"/>
    <s v="Porcentaje"/>
    <n v="0.16"/>
    <n v="0.19"/>
    <n v="0.27"/>
    <n v="0.27"/>
    <n v="0.27"/>
    <n v="1"/>
    <s v="Sumatoria"/>
    <n v="0.19"/>
    <n v="0.27"/>
    <n v="0.27"/>
    <m/>
    <s v="0"/>
    <n v="0.73"/>
    <n v="0.73"/>
    <n v="0.1168"/>
  </r>
  <r>
    <x v="5"/>
    <x v="20"/>
    <x v="14"/>
    <x v="0"/>
    <x v="16"/>
    <x v="95"/>
    <s v="Porcentaje"/>
    <n v="0.3"/>
    <n v="1"/>
    <n v="1"/>
    <n v="1"/>
    <n v="1"/>
    <n v="1"/>
    <s v="Demanda"/>
    <n v="1"/>
    <n v="1"/>
    <n v="1"/>
    <m/>
    <s v="4"/>
    <n v="0.75"/>
    <n v="0.75"/>
    <n v="0.22499999999999998"/>
  </r>
  <r>
    <x v="5"/>
    <x v="20"/>
    <x v="14"/>
    <x v="0"/>
    <x v="12"/>
    <x v="96"/>
    <s v="Porcentaje"/>
    <n v="0.1"/>
    <n v="0.1"/>
    <n v="0.1"/>
    <n v="0.1"/>
    <n v="0.7"/>
    <n v="1"/>
    <s v="Sumatoria"/>
    <n v="0.1"/>
    <n v="0.1"/>
    <n v="0.8"/>
    <m/>
    <s v="0"/>
    <n v="1"/>
    <n v="1"/>
    <n v="0.1"/>
  </r>
  <r>
    <x v="5"/>
    <x v="20"/>
    <x v="14"/>
    <x v="0"/>
    <x v="16"/>
    <x v="97"/>
    <s v="Porcentaje"/>
    <n v="0.15"/>
    <n v="1"/>
    <n v="1"/>
    <n v="1"/>
    <n v="1"/>
    <n v="1"/>
    <s v="Demanda"/>
    <n v="1"/>
    <n v="1"/>
    <n v="1"/>
    <m/>
    <s v="4"/>
    <n v="0.75"/>
    <n v="0.75"/>
    <n v="0.11249999999999999"/>
  </r>
  <r>
    <x v="5"/>
    <x v="20"/>
    <x v="14"/>
    <x v="0"/>
    <x v="17"/>
    <x v="98"/>
    <s v="Porcentaje"/>
    <n v="0.15"/>
    <n v="1"/>
    <n v="1"/>
    <n v="1"/>
    <n v="1"/>
    <n v="1"/>
    <s v="Demanda"/>
    <n v="1"/>
    <n v="1"/>
    <n v="1"/>
    <m/>
    <s v="4"/>
    <n v="0.75"/>
    <n v="0.75"/>
    <n v="0.11249999999999999"/>
  </r>
  <r>
    <x v="5"/>
    <x v="20"/>
    <x v="11"/>
    <x v="0"/>
    <x v="11"/>
    <x v="99"/>
    <s v="Porcentaje"/>
    <n v="0.3"/>
    <n v="1"/>
    <n v="1"/>
    <n v="1"/>
    <n v="1"/>
    <n v="1"/>
    <s v="Demanda"/>
    <n v="1"/>
    <n v="1"/>
    <n v="1"/>
    <m/>
    <s v="4"/>
    <n v="0.75"/>
    <n v="0.75"/>
    <n v="0.22499999999999998"/>
  </r>
  <r>
    <x v="5"/>
    <x v="21"/>
    <x v="15"/>
    <x v="0"/>
    <x v="0"/>
    <x v="100"/>
    <s v="Porcentaje"/>
    <n v="0.2"/>
    <n v="1"/>
    <n v="1"/>
    <n v="1"/>
    <n v="1"/>
    <n v="1"/>
    <s v="Demanda"/>
    <n v="1"/>
    <n v="1"/>
    <n v="1"/>
    <m/>
    <s v="4"/>
    <n v="0.75"/>
    <n v="0.75"/>
    <n v="0.15000000000000002"/>
  </r>
  <r>
    <x v="5"/>
    <x v="21"/>
    <x v="15"/>
    <x v="0"/>
    <x v="0"/>
    <x v="101"/>
    <s v="Porcentaje"/>
    <n v="0.2"/>
    <n v="1"/>
    <n v="1"/>
    <n v="1"/>
    <n v="1"/>
    <n v="1"/>
    <s v="Demanda"/>
    <n v="1"/>
    <n v="1"/>
    <n v="1"/>
    <m/>
    <s v="4"/>
    <n v="0.75"/>
    <n v="0.75"/>
    <n v="0.15000000000000002"/>
  </r>
  <r>
    <x v="5"/>
    <x v="21"/>
    <x v="16"/>
    <x v="0"/>
    <x v="12"/>
    <x v="102"/>
    <s v="Porcentaje"/>
    <n v="0.2"/>
    <n v="0.1"/>
    <n v="0.3"/>
    <n v="0.3"/>
    <n v="0.3"/>
    <n v="1"/>
    <s v="Sumatoria"/>
    <n v="0.1"/>
    <n v="0.3"/>
    <n v="0.3"/>
    <m/>
    <s v="0"/>
    <n v="0.7"/>
    <n v="0.7"/>
    <n v="0.13999999999999999"/>
  </r>
  <r>
    <x v="5"/>
    <x v="21"/>
    <x v="16"/>
    <x v="0"/>
    <x v="12"/>
    <x v="103"/>
    <s v="Porcentaje"/>
    <n v="0.2"/>
    <n v="0.1"/>
    <n v="0.3"/>
    <n v="0.3"/>
    <n v="0.3"/>
    <n v="1"/>
    <s v="Sumatoria"/>
    <n v="0.1"/>
    <n v="0.3"/>
    <n v="0.3"/>
    <m/>
    <s v="0"/>
    <n v="0.7"/>
    <n v="0.7"/>
    <n v="0.13999999999999999"/>
  </r>
  <r>
    <x v="5"/>
    <x v="21"/>
    <x v="16"/>
    <x v="0"/>
    <x v="12"/>
    <x v="104"/>
    <s v="Porcentaje"/>
    <n v="0.2"/>
    <n v="0.1"/>
    <n v="0.3"/>
    <n v="0.3"/>
    <n v="0.3"/>
    <n v="1"/>
    <s v="Sumatoria"/>
    <n v="0.1"/>
    <n v="0.3"/>
    <n v="0.3"/>
    <m/>
    <s v="0"/>
    <n v="0.7"/>
    <n v="0.7"/>
    <n v="0.13999999999999999"/>
  </r>
  <r>
    <x v="5"/>
    <x v="22"/>
    <x v="17"/>
    <x v="0"/>
    <x v="3"/>
    <x v="105"/>
    <s v="Número"/>
    <n v="0.2"/>
    <n v="1"/>
    <n v="1"/>
    <n v="1"/>
    <m/>
    <n v="3"/>
    <s v="Sumatoria"/>
    <n v="1"/>
    <n v="1"/>
    <n v="1"/>
    <m/>
    <s v="0"/>
    <n v="3"/>
    <n v="1"/>
    <n v="0.2"/>
  </r>
  <r>
    <x v="5"/>
    <x v="22"/>
    <x v="17"/>
    <x v="0"/>
    <x v="3"/>
    <x v="106"/>
    <s v="Número"/>
    <n v="0.2"/>
    <n v="1"/>
    <n v="1"/>
    <n v="1"/>
    <n v="1"/>
    <n v="4"/>
    <s v="Sumatoria"/>
    <n v="1"/>
    <n v="1"/>
    <n v="1"/>
    <m/>
    <s v="0"/>
    <n v="3"/>
    <n v="0.75"/>
    <n v="0.15000000000000002"/>
  </r>
  <r>
    <x v="5"/>
    <x v="22"/>
    <x v="17"/>
    <x v="0"/>
    <x v="3"/>
    <x v="107"/>
    <s v="Número"/>
    <n v="0.2"/>
    <n v="3"/>
    <n v="8"/>
    <n v="6"/>
    <n v="6"/>
    <n v="23"/>
    <s v="Sumatoria"/>
    <n v="3"/>
    <n v="8"/>
    <n v="6"/>
    <m/>
    <s v="0"/>
    <n v="17"/>
    <n v="0.73913043478260865"/>
    <n v="0.14782608695652175"/>
  </r>
  <r>
    <x v="5"/>
    <x v="22"/>
    <x v="17"/>
    <x v="0"/>
    <x v="3"/>
    <x v="108"/>
    <s v="Número"/>
    <n v="0.1"/>
    <m/>
    <n v="1"/>
    <m/>
    <n v="1"/>
    <n v="2"/>
    <s v="Sumatoria"/>
    <n v="0"/>
    <n v="0"/>
    <n v="1"/>
    <m/>
    <s v="0"/>
    <n v="1"/>
    <n v="0.5"/>
    <n v="0.05"/>
  </r>
  <r>
    <x v="5"/>
    <x v="22"/>
    <x v="17"/>
    <x v="0"/>
    <x v="3"/>
    <x v="109"/>
    <s v="Número"/>
    <n v="0.1"/>
    <n v="1"/>
    <n v="1"/>
    <n v="1"/>
    <m/>
    <n v="3"/>
    <s v="Sumatoria"/>
    <n v="1"/>
    <n v="1"/>
    <n v="1"/>
    <m/>
    <s v="0"/>
    <n v="3"/>
    <n v="1"/>
    <n v="0.1"/>
  </r>
  <r>
    <x v="5"/>
    <x v="22"/>
    <x v="17"/>
    <x v="0"/>
    <x v="3"/>
    <x v="110"/>
    <s v="Número"/>
    <n v="0.05"/>
    <n v="1"/>
    <n v="1"/>
    <m/>
    <m/>
    <n v="2"/>
    <s v="Sumatoria"/>
    <n v="1"/>
    <n v="1"/>
    <m/>
    <m/>
    <s v="0"/>
    <n v="2"/>
    <n v="1"/>
    <n v="0.05"/>
  </r>
  <r>
    <x v="5"/>
    <x v="22"/>
    <x v="17"/>
    <x v="0"/>
    <x v="3"/>
    <x v="111"/>
    <s v="Porcentaje"/>
    <n v="0.05"/>
    <n v="1"/>
    <n v="1"/>
    <n v="1"/>
    <n v="1"/>
    <n v="1"/>
    <s v="Demanda"/>
    <n v="1"/>
    <n v="1"/>
    <n v="1"/>
    <m/>
    <s v="4"/>
    <n v="0.75"/>
    <n v="0.75"/>
    <n v="3.7500000000000006E-2"/>
  </r>
  <r>
    <x v="5"/>
    <x v="22"/>
    <x v="17"/>
    <x v="0"/>
    <x v="3"/>
    <x v="112"/>
    <s v="Porcentaje"/>
    <n v="0.05"/>
    <n v="1"/>
    <n v="1"/>
    <n v="1"/>
    <n v="1"/>
    <n v="1"/>
    <s v="Demanda"/>
    <n v="1"/>
    <n v="1"/>
    <n v="1"/>
    <m/>
    <s v="4"/>
    <n v="0.75"/>
    <n v="0.75"/>
    <n v="3.7500000000000006E-2"/>
  </r>
  <r>
    <x v="5"/>
    <x v="22"/>
    <x v="17"/>
    <x v="0"/>
    <x v="3"/>
    <x v="113"/>
    <s v="Porcentaje"/>
    <n v="0.05"/>
    <n v="1"/>
    <n v="1"/>
    <n v="1"/>
    <n v="1"/>
    <n v="1"/>
    <s v="Demanda"/>
    <n v="1"/>
    <n v="1"/>
    <n v="1"/>
    <m/>
    <s v="4"/>
    <n v="0.75"/>
    <n v="0.75"/>
    <n v="3.7500000000000006E-2"/>
  </r>
  <r>
    <x v="5"/>
    <x v="23"/>
    <x v="18"/>
    <x v="0"/>
    <x v="18"/>
    <x v="114"/>
    <s v="Número"/>
    <n v="0.7"/>
    <n v="2"/>
    <n v="4"/>
    <n v="4"/>
    <n v="4"/>
    <n v="14"/>
    <s v="Sumatoria"/>
    <n v="1"/>
    <n v="4"/>
    <n v="3"/>
    <m/>
    <s v="0"/>
    <n v="8"/>
    <n v="0.5714285714285714"/>
    <n v="0.39999999999999997"/>
  </r>
  <r>
    <x v="5"/>
    <x v="23"/>
    <x v="18"/>
    <x v="0"/>
    <x v="13"/>
    <x v="115"/>
    <s v="Porcentaje"/>
    <n v="0.05"/>
    <n v="0.25"/>
    <n v="0.25"/>
    <n v="0.25"/>
    <n v="0.25"/>
    <n v="1"/>
    <s v="Sumatoria"/>
    <n v="0.25"/>
    <n v="0.25"/>
    <n v="0.25"/>
    <m/>
    <s v="0"/>
    <n v="0.75"/>
    <n v="0.75"/>
    <n v="3.7500000000000006E-2"/>
  </r>
  <r>
    <x v="5"/>
    <x v="23"/>
    <x v="18"/>
    <x v="0"/>
    <x v="18"/>
    <x v="116"/>
    <s v="Porcentaje"/>
    <n v="0.05"/>
    <n v="0.28000000000000003"/>
    <n v="0.32"/>
    <n v="0.08"/>
    <n v="0.32"/>
    <n v="1"/>
    <s v="Sumatoria"/>
    <n v="0.25"/>
    <n v="0.25"/>
    <n v="0.24"/>
    <m/>
    <s v="0"/>
    <n v="0.74"/>
    <n v="0.74"/>
    <n v="3.6999999999999998E-2"/>
  </r>
  <r>
    <x v="5"/>
    <x v="23"/>
    <x v="18"/>
    <x v="0"/>
    <x v="18"/>
    <x v="117"/>
    <s v="Porcentaje"/>
    <n v="0.1"/>
    <n v="0.25"/>
    <n v="0.25"/>
    <n v="0.25"/>
    <n v="0.25"/>
    <n v="1"/>
    <s v="Sumatoria"/>
    <n v="0.24"/>
    <n v="0.24"/>
    <n v="0.12"/>
    <m/>
    <s v="0"/>
    <n v="0.6"/>
    <n v="0.6"/>
    <n v="0.06"/>
  </r>
  <r>
    <x v="5"/>
    <x v="23"/>
    <x v="18"/>
    <x v="0"/>
    <x v="18"/>
    <x v="118"/>
    <s v="Porcentaje"/>
    <n v="0.03"/>
    <n v="0.25"/>
    <n v="0.25"/>
    <n v="0.25"/>
    <n v="0.25"/>
    <n v="1"/>
    <s v="Sumatoria"/>
    <n v="0.25"/>
    <n v="0.25"/>
    <n v="0.25"/>
    <m/>
    <s v="0"/>
    <n v="0.75"/>
    <n v="0.75"/>
    <n v="2.2499999999999999E-2"/>
  </r>
  <r>
    <x v="5"/>
    <x v="23"/>
    <x v="18"/>
    <x v="0"/>
    <x v="18"/>
    <x v="119"/>
    <s v="Porcentaje"/>
    <n v="0.06"/>
    <n v="0.25"/>
    <n v="0.25"/>
    <n v="0.25"/>
    <n v="0.25"/>
    <n v="1"/>
    <s v="Sumatoria"/>
    <n v="0.25"/>
    <n v="0.25"/>
    <n v="0.25"/>
    <m/>
    <s v="0"/>
    <n v="0.75"/>
    <n v="0.75"/>
    <n v="4.4999999999999998E-2"/>
  </r>
  <r>
    <x v="5"/>
    <x v="23"/>
    <x v="18"/>
    <x v="0"/>
    <x v="18"/>
    <x v="120"/>
    <s v="Porcentaje"/>
    <n v="0.01"/>
    <n v="0.25"/>
    <n v="0.25"/>
    <n v="0.25"/>
    <n v="0.25"/>
    <n v="1"/>
    <s v="Sumatoria"/>
    <n v="0.25"/>
    <n v="0.25"/>
    <n v="0.25"/>
    <m/>
    <s v="0"/>
    <n v="0.75"/>
    <n v="0.75"/>
    <n v="7.4999999999999997E-3"/>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laDinámica1" cacheId="1"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location ref="A3:B263" firstHeaderRow="1" firstDataRow="1" firstDataCol="1"/>
  <pivotFields count="22">
    <pivotField axis="axisRow" dataField="1" showAll="0">
      <items count="7">
        <item x="1"/>
        <item x="0"/>
        <item x="2"/>
        <item x="5"/>
        <item x="4"/>
        <item x="3"/>
        <item t="default"/>
      </items>
    </pivotField>
    <pivotField axis="axisRow" showAll="0">
      <items count="25">
        <item x="10"/>
        <item x="8"/>
        <item x="15"/>
        <item x="19"/>
        <item x="16"/>
        <item x="12"/>
        <item x="21"/>
        <item x="7"/>
        <item x="13"/>
        <item x="23"/>
        <item x="9"/>
        <item x="22"/>
        <item x="20"/>
        <item x="17"/>
        <item x="0"/>
        <item x="1"/>
        <item x="5"/>
        <item x="4"/>
        <item x="3"/>
        <item x="2"/>
        <item x="6"/>
        <item x="18"/>
        <item x="14"/>
        <item x="11"/>
        <item t="default"/>
      </items>
    </pivotField>
    <pivotField axis="axisRow" showAll="0">
      <items count="20">
        <item x="7"/>
        <item x="10"/>
        <item x="12"/>
        <item x="4"/>
        <item x="1"/>
        <item x="3"/>
        <item x="2"/>
        <item x="11"/>
        <item x="5"/>
        <item x="15"/>
        <item x="9"/>
        <item x="18"/>
        <item x="16"/>
        <item x="13"/>
        <item x="17"/>
        <item x="8"/>
        <item x="14"/>
        <item x="0"/>
        <item x="6"/>
        <item t="default"/>
      </items>
    </pivotField>
    <pivotField axis="axisRow" showAll="0">
      <items count="9">
        <item x="0"/>
        <item x="1"/>
        <item x="4"/>
        <item x="6"/>
        <item x="5"/>
        <item x="3"/>
        <item x="2"/>
        <item x="7"/>
        <item t="default"/>
      </items>
    </pivotField>
    <pivotField axis="axisRow" showAll="0">
      <items count="20">
        <item x="9"/>
        <item x="14"/>
        <item x="17"/>
        <item x="10"/>
        <item x="5"/>
        <item x="2"/>
        <item x="12"/>
        <item x="0"/>
        <item x="7"/>
        <item x="8"/>
        <item x="6"/>
        <item x="15"/>
        <item x="1"/>
        <item x="3"/>
        <item x="11"/>
        <item x="4"/>
        <item x="18"/>
        <item x="13"/>
        <item x="16"/>
        <item t="default"/>
      </items>
    </pivotField>
    <pivotField axis="axisRow" showAll="0">
      <items count="122">
        <item x="8"/>
        <item x="26"/>
        <item x="114"/>
        <item x="100"/>
        <item x="44"/>
        <item x="93"/>
        <item x="95"/>
        <item x="67"/>
        <item x="36"/>
        <item x="18"/>
        <item x="0"/>
        <item x="40"/>
        <item x="71"/>
        <item x="82"/>
        <item x="23"/>
        <item x="105"/>
        <item x="29"/>
        <item x="34"/>
        <item x="77"/>
        <item x="58"/>
        <item x="60"/>
        <item x="65"/>
        <item x="88"/>
        <item x="49"/>
        <item x="17"/>
        <item x="106"/>
        <item x="115"/>
        <item x="101"/>
        <item x="27"/>
        <item x="66"/>
        <item x="94"/>
        <item x="37"/>
        <item x="30"/>
        <item x="19"/>
        <item x="50"/>
        <item x="45"/>
        <item x="41"/>
        <item x="24"/>
        <item x="1"/>
        <item x="68"/>
        <item x="83"/>
        <item x="72"/>
        <item x="35"/>
        <item x="9"/>
        <item x="96"/>
        <item x="61"/>
        <item x="59"/>
        <item x="89"/>
        <item x="78"/>
        <item x="2"/>
        <item x="102"/>
        <item x="42"/>
        <item x="10"/>
        <item x="79"/>
        <item x="116"/>
        <item x="90"/>
        <item x="73"/>
        <item x="46"/>
        <item x="28"/>
        <item x="107"/>
        <item x="84"/>
        <item x="25"/>
        <item x="38"/>
        <item x="62"/>
        <item x="20"/>
        <item x="69"/>
        <item x="51"/>
        <item x="97"/>
        <item x="31"/>
        <item x="21"/>
        <item x="3"/>
        <item x="52"/>
        <item x="39"/>
        <item x="70"/>
        <item x="47"/>
        <item x="117"/>
        <item x="85"/>
        <item x="103"/>
        <item x="98"/>
        <item x="74"/>
        <item x="43"/>
        <item x="108"/>
        <item x="32"/>
        <item x="11"/>
        <item x="80"/>
        <item x="63"/>
        <item x="91"/>
        <item x="64"/>
        <item x="12"/>
        <item x="118"/>
        <item x="33"/>
        <item x="81"/>
        <item x="48"/>
        <item x="22"/>
        <item x="104"/>
        <item x="92"/>
        <item x="86"/>
        <item x="109"/>
        <item x="4"/>
        <item x="99"/>
        <item x="53"/>
        <item x="75"/>
        <item x="54"/>
        <item x="87"/>
        <item x="119"/>
        <item x="76"/>
        <item x="5"/>
        <item x="110"/>
        <item x="13"/>
        <item x="55"/>
        <item x="14"/>
        <item x="120"/>
        <item x="6"/>
        <item x="111"/>
        <item x="112"/>
        <item x="15"/>
        <item x="7"/>
        <item x="56"/>
        <item x="113"/>
        <item x="16"/>
        <item x="57"/>
        <item t="default"/>
      </items>
    </pivotField>
    <pivotField showAll="0"/>
    <pivotField numFmtId="9" showAll="0"/>
    <pivotField showAll="0"/>
    <pivotField showAll="0"/>
    <pivotField showAll="0"/>
    <pivotField showAll="0"/>
    <pivotField showAll="0"/>
    <pivotField showAll="0"/>
    <pivotField showAll="0"/>
    <pivotField showAll="0"/>
    <pivotField showAll="0"/>
    <pivotField showAll="0"/>
    <pivotField showAll="0"/>
    <pivotField showAll="0"/>
    <pivotField numFmtId="164" showAll="0"/>
    <pivotField numFmtId="164" showAll="0"/>
  </pivotFields>
  <rowFields count="6">
    <field x="0"/>
    <field x="1"/>
    <field x="2"/>
    <field x="3"/>
    <field x="4"/>
    <field x="5"/>
  </rowFields>
  <rowItems count="260">
    <i>
      <x/>
    </i>
    <i r="1">
      <x v="16"/>
    </i>
    <i r="2">
      <x v="18"/>
    </i>
    <i r="3">
      <x v="1"/>
    </i>
    <i r="4">
      <x v="7"/>
    </i>
    <i r="5">
      <x v="82"/>
    </i>
    <i r="4">
      <x v="8"/>
    </i>
    <i r="5">
      <x v="16"/>
    </i>
    <i r="5">
      <x v="32"/>
    </i>
    <i r="4">
      <x v="9"/>
    </i>
    <i r="5">
      <x v="68"/>
    </i>
    <i r="4">
      <x v="13"/>
    </i>
    <i r="5">
      <x v="90"/>
    </i>
    <i r="1">
      <x v="17"/>
    </i>
    <i r="2">
      <x v="8"/>
    </i>
    <i r="3">
      <x/>
    </i>
    <i r="4">
      <x v="15"/>
    </i>
    <i r="5">
      <x v="1"/>
    </i>
    <i r="5">
      <x v="28"/>
    </i>
    <i r="5">
      <x v="58"/>
    </i>
    <i r="1">
      <x v="18"/>
    </i>
    <i r="2">
      <x v="3"/>
    </i>
    <i r="3">
      <x/>
    </i>
    <i r="4">
      <x v="5"/>
    </i>
    <i r="5">
      <x v="37"/>
    </i>
    <i r="4">
      <x v="7"/>
    </i>
    <i r="5">
      <x v="14"/>
    </i>
    <i r="5">
      <x v="61"/>
    </i>
    <i r="1">
      <x v="19"/>
    </i>
    <i r="2">
      <x v="5"/>
    </i>
    <i r="3">
      <x/>
    </i>
    <i r="4">
      <x v="10"/>
    </i>
    <i r="5">
      <x v="9"/>
    </i>
    <i r="5">
      <x v="33"/>
    </i>
    <i r="5">
      <x v="64"/>
    </i>
    <i r="5">
      <x v="69"/>
    </i>
    <i r="5">
      <x v="93"/>
    </i>
    <i>
      <x v="1"/>
    </i>
    <i r="1">
      <x v="14"/>
    </i>
    <i r="2">
      <x v="17"/>
    </i>
    <i r="3">
      <x/>
    </i>
    <i r="4">
      <x v="7"/>
    </i>
    <i r="5">
      <x v="10"/>
    </i>
    <i r="5">
      <x v="38"/>
    </i>
    <i r="5">
      <x v="49"/>
    </i>
    <i r="5">
      <x v="70"/>
    </i>
    <i r="5">
      <x v="98"/>
    </i>
    <i r="5">
      <x v="106"/>
    </i>
    <i r="5">
      <x v="112"/>
    </i>
    <i r="5">
      <x v="116"/>
    </i>
    <i r="1">
      <x v="15"/>
    </i>
    <i r="2">
      <x v="4"/>
    </i>
    <i r="3">
      <x/>
    </i>
    <i r="4">
      <x v="5"/>
    </i>
    <i r="5">
      <x v="43"/>
    </i>
    <i r="5">
      <x v="119"/>
    </i>
    <i r="4">
      <x v="7"/>
    </i>
    <i r="5">
      <x v="110"/>
    </i>
    <i r="4">
      <x v="12"/>
    </i>
    <i r="5">
      <x/>
    </i>
    <i r="5">
      <x v="24"/>
    </i>
    <i r="5">
      <x v="115"/>
    </i>
    <i r="4">
      <x v="13"/>
    </i>
    <i r="5">
      <x v="52"/>
    </i>
    <i r="2">
      <x v="6"/>
    </i>
    <i r="3">
      <x/>
    </i>
    <i r="4">
      <x v="4"/>
    </i>
    <i r="5">
      <x v="108"/>
    </i>
    <i r="4">
      <x v="15"/>
    </i>
    <i r="5">
      <x v="83"/>
    </i>
    <i r="5">
      <x v="88"/>
    </i>
    <i>
      <x v="2"/>
    </i>
    <i r="1">
      <x/>
    </i>
    <i r="2">
      <x v="15"/>
    </i>
    <i r="3">
      <x v="5"/>
    </i>
    <i r="4">
      <x v="15"/>
    </i>
    <i r="5">
      <x v="23"/>
    </i>
    <i r="5">
      <x v="34"/>
    </i>
    <i r="5">
      <x v="66"/>
    </i>
    <i r="5">
      <x v="71"/>
    </i>
    <i r="5">
      <x v="100"/>
    </i>
    <i r="5">
      <x v="102"/>
    </i>
    <i r="5">
      <x v="109"/>
    </i>
    <i r="5">
      <x v="117"/>
    </i>
    <i r="5">
      <x v="120"/>
    </i>
    <i r="1">
      <x v="1"/>
    </i>
    <i r="2">
      <x/>
    </i>
    <i r="3">
      <x v="5"/>
    </i>
    <i r="4">
      <x v="3"/>
    </i>
    <i r="5">
      <x v="11"/>
    </i>
    <i r="5">
      <x v="36"/>
    </i>
    <i r="5">
      <x v="80"/>
    </i>
    <i r="4">
      <x v="15"/>
    </i>
    <i r="5">
      <x v="51"/>
    </i>
    <i r="1">
      <x v="7"/>
    </i>
    <i r="2">
      <x/>
    </i>
    <i r="3">
      <x v="6"/>
    </i>
    <i r="4">
      <x/>
    </i>
    <i r="5">
      <x v="8"/>
    </i>
    <i r="5">
      <x v="31"/>
    </i>
    <i r="5">
      <x v="62"/>
    </i>
    <i r="5">
      <x v="72"/>
    </i>
    <i r="1">
      <x v="10"/>
    </i>
    <i r="2">
      <x v="15"/>
    </i>
    <i r="3">
      <x v="5"/>
    </i>
    <i r="4">
      <x/>
    </i>
    <i r="5">
      <x v="4"/>
    </i>
    <i r="5">
      <x v="35"/>
    </i>
    <i r="5">
      <x v="74"/>
    </i>
    <i r="5">
      <x v="92"/>
    </i>
    <i r="4">
      <x v="15"/>
    </i>
    <i r="5">
      <x v="57"/>
    </i>
    <i r="1">
      <x v="20"/>
    </i>
    <i r="2">
      <x/>
    </i>
    <i r="3">
      <x v="1"/>
    </i>
    <i r="4">
      <x v="13"/>
    </i>
    <i r="5">
      <x v="17"/>
    </i>
    <i r="3">
      <x v="6"/>
    </i>
    <i r="4">
      <x/>
    </i>
    <i r="5">
      <x v="42"/>
    </i>
    <i>
      <x v="3"/>
    </i>
    <i r="1">
      <x v="3"/>
    </i>
    <i r="2">
      <x v="13"/>
    </i>
    <i r="3">
      <x/>
    </i>
    <i r="4">
      <x v="1"/>
    </i>
    <i r="5">
      <x v="5"/>
    </i>
    <i r="4">
      <x v="11"/>
    </i>
    <i r="5">
      <x v="30"/>
    </i>
    <i r="1">
      <x v="6"/>
    </i>
    <i r="2">
      <x v="9"/>
    </i>
    <i r="3">
      <x/>
    </i>
    <i r="4">
      <x v="7"/>
    </i>
    <i r="5">
      <x v="3"/>
    </i>
    <i r="5">
      <x v="27"/>
    </i>
    <i r="2">
      <x v="12"/>
    </i>
    <i r="3">
      <x/>
    </i>
    <i r="4">
      <x v="6"/>
    </i>
    <i r="5">
      <x v="50"/>
    </i>
    <i r="5">
      <x v="77"/>
    </i>
    <i r="5">
      <x v="94"/>
    </i>
    <i r="1">
      <x v="9"/>
    </i>
    <i r="2">
      <x v="11"/>
    </i>
    <i r="3">
      <x/>
    </i>
    <i r="4">
      <x v="16"/>
    </i>
    <i r="5">
      <x v="2"/>
    </i>
    <i r="5">
      <x v="54"/>
    </i>
    <i r="5">
      <x v="75"/>
    </i>
    <i r="5">
      <x v="89"/>
    </i>
    <i r="5">
      <x v="104"/>
    </i>
    <i r="5">
      <x v="111"/>
    </i>
    <i r="4">
      <x v="17"/>
    </i>
    <i r="5">
      <x v="26"/>
    </i>
    <i r="1">
      <x v="11"/>
    </i>
    <i r="2">
      <x v="14"/>
    </i>
    <i r="3">
      <x/>
    </i>
    <i r="4">
      <x v="13"/>
    </i>
    <i r="5">
      <x v="15"/>
    </i>
    <i r="5">
      <x v="25"/>
    </i>
    <i r="5">
      <x v="59"/>
    </i>
    <i r="5">
      <x v="81"/>
    </i>
    <i r="5">
      <x v="97"/>
    </i>
    <i r="5">
      <x v="107"/>
    </i>
    <i r="5">
      <x v="113"/>
    </i>
    <i r="5">
      <x v="114"/>
    </i>
    <i r="5">
      <x v="118"/>
    </i>
    <i r="1">
      <x v="12"/>
    </i>
    <i r="2">
      <x v="7"/>
    </i>
    <i r="3">
      <x/>
    </i>
    <i r="4">
      <x v="14"/>
    </i>
    <i r="5">
      <x v="99"/>
    </i>
    <i r="2">
      <x v="16"/>
    </i>
    <i r="3">
      <x/>
    </i>
    <i r="4">
      <x v="2"/>
    </i>
    <i r="5">
      <x v="78"/>
    </i>
    <i r="4">
      <x v="6"/>
    </i>
    <i r="5">
      <x v="44"/>
    </i>
    <i r="4">
      <x v="18"/>
    </i>
    <i r="5">
      <x v="6"/>
    </i>
    <i r="5">
      <x v="67"/>
    </i>
    <i r="1">
      <x v="21"/>
    </i>
    <i r="2">
      <x v="2"/>
    </i>
    <i r="3">
      <x/>
    </i>
    <i r="4">
      <x v="3"/>
    </i>
    <i r="5">
      <x v="55"/>
    </i>
    <i r="5">
      <x v="86"/>
    </i>
    <i r="5">
      <x v="95"/>
    </i>
    <i r="4">
      <x v="13"/>
    </i>
    <i r="5">
      <x v="22"/>
    </i>
    <i r="5">
      <x v="47"/>
    </i>
    <i>
      <x v="4"/>
    </i>
    <i r="1">
      <x v="2"/>
    </i>
    <i r="2">
      <x v="1"/>
    </i>
    <i r="3">
      <x/>
    </i>
    <i r="4">
      <x v="5"/>
    </i>
    <i r="5">
      <x v="12"/>
    </i>
    <i r="5">
      <x v="56"/>
    </i>
    <i r="5">
      <x v="79"/>
    </i>
    <i r="5">
      <x v="101"/>
    </i>
    <i r="5">
      <x v="105"/>
    </i>
    <i r="3">
      <x v="5"/>
    </i>
    <i r="4">
      <x v="5"/>
    </i>
    <i r="5">
      <x v="41"/>
    </i>
    <i r="1">
      <x v="4"/>
    </i>
    <i r="2">
      <x v="7"/>
    </i>
    <i r="3">
      <x/>
    </i>
    <i r="4">
      <x v="6"/>
    </i>
    <i r="5">
      <x v="53"/>
    </i>
    <i r="4">
      <x v="14"/>
    </i>
    <i r="5">
      <x v="18"/>
    </i>
    <i r="5">
      <x v="48"/>
    </i>
    <i r="5">
      <x v="84"/>
    </i>
    <i r="4">
      <x v="17"/>
    </i>
    <i r="5">
      <x v="91"/>
    </i>
    <i r="1">
      <x v="13"/>
    </i>
    <i r="2">
      <x v="7"/>
    </i>
    <i r="3">
      <x v="1"/>
    </i>
    <i r="4">
      <x v="14"/>
    </i>
    <i r="5">
      <x v="13"/>
    </i>
    <i r="5">
      <x v="40"/>
    </i>
    <i r="5">
      <x v="60"/>
    </i>
    <i r="5">
      <x v="76"/>
    </i>
    <i r="5">
      <x v="96"/>
    </i>
    <i r="5">
      <x v="103"/>
    </i>
    <i r="1">
      <x v="22"/>
    </i>
    <i r="2">
      <x v="1"/>
    </i>
    <i r="3">
      <x/>
    </i>
    <i r="4">
      <x v="5"/>
    </i>
    <i r="5">
      <x v="65"/>
    </i>
    <i r="5">
      <x v="73"/>
    </i>
    <i r="3">
      <x v="1"/>
    </i>
    <i r="4">
      <x v="5"/>
    </i>
    <i r="5">
      <x v="39"/>
    </i>
    <i r="3">
      <x v="5"/>
    </i>
    <i r="4">
      <x v="5"/>
    </i>
    <i r="5">
      <x v="7"/>
    </i>
    <i>
      <x v="5"/>
    </i>
    <i r="1">
      <x v="5"/>
    </i>
    <i r="2">
      <x v="10"/>
    </i>
    <i r="3">
      <x v="4"/>
    </i>
    <i r="4">
      <x/>
    </i>
    <i r="5">
      <x v="20"/>
    </i>
    <i r="5">
      <x v="45"/>
    </i>
    <i r="5">
      <x v="63"/>
    </i>
    <i r="5">
      <x v="85"/>
    </i>
    <i r="5">
      <x v="87"/>
    </i>
    <i r="1">
      <x v="8"/>
    </i>
    <i r="2">
      <x v="10"/>
    </i>
    <i r="3">
      <x v="3"/>
    </i>
    <i r="4">
      <x v="4"/>
    </i>
    <i r="5">
      <x v="21"/>
    </i>
    <i r="3">
      <x v="7"/>
    </i>
    <i r="4">
      <x v="4"/>
    </i>
    <i r="5">
      <x v="29"/>
    </i>
    <i r="1">
      <x v="23"/>
    </i>
    <i r="2">
      <x v="10"/>
    </i>
    <i r="3">
      <x v="2"/>
    </i>
    <i r="4">
      <x/>
    </i>
    <i r="5">
      <x v="19"/>
    </i>
    <i r="5">
      <x v="46"/>
    </i>
    <i t="grand">
      <x/>
    </i>
  </rowItems>
  <colItems count="1">
    <i/>
  </colItems>
  <dataFields count="1">
    <dataField name="Cuenta de OFICINA/OFICINA ASESORA/SUBSECRETARÍA" fld="0" subtotal="count" baseField="0" baseItem="0"/>
  </dataFields>
  <formats count="141">
    <format dxfId="140">
      <pivotArea field="0" type="button" dataOnly="0" labelOnly="1" outline="0" axis="axisRow" fieldPosition="0"/>
    </format>
    <format dxfId="139">
      <pivotArea dataOnly="0" labelOnly="1" fieldPosition="0">
        <references count="1">
          <reference field="0" count="0"/>
        </references>
      </pivotArea>
    </format>
    <format dxfId="138">
      <pivotArea dataOnly="0" labelOnly="1" grandRow="1" outline="0" fieldPosition="0"/>
    </format>
    <format dxfId="137">
      <pivotArea dataOnly="0" labelOnly="1" fieldPosition="0">
        <references count="2">
          <reference field="0" count="1" selected="0">
            <x v="0"/>
          </reference>
          <reference field="1" count="4">
            <x v="16"/>
            <x v="17"/>
            <x v="18"/>
            <x v="19"/>
          </reference>
        </references>
      </pivotArea>
    </format>
    <format dxfId="136">
      <pivotArea dataOnly="0" labelOnly="1" fieldPosition="0">
        <references count="2">
          <reference field="0" count="1" selected="0">
            <x v="1"/>
          </reference>
          <reference field="1" count="2">
            <x v="14"/>
            <x v="15"/>
          </reference>
        </references>
      </pivotArea>
    </format>
    <format dxfId="135">
      <pivotArea dataOnly="0" labelOnly="1" fieldPosition="0">
        <references count="2">
          <reference field="0" count="1" selected="0">
            <x v="2"/>
          </reference>
          <reference field="1" count="5">
            <x v="0"/>
            <x v="1"/>
            <x v="7"/>
            <x v="10"/>
            <x v="20"/>
          </reference>
        </references>
      </pivotArea>
    </format>
    <format dxfId="134">
      <pivotArea dataOnly="0" labelOnly="1" fieldPosition="0">
        <references count="2">
          <reference field="0" count="1" selected="0">
            <x v="3"/>
          </reference>
          <reference field="1" count="6">
            <x v="3"/>
            <x v="6"/>
            <x v="9"/>
            <x v="11"/>
            <x v="12"/>
            <x v="21"/>
          </reference>
        </references>
      </pivotArea>
    </format>
    <format dxfId="133">
      <pivotArea dataOnly="0" labelOnly="1" fieldPosition="0">
        <references count="2">
          <reference field="0" count="1" selected="0">
            <x v="4"/>
          </reference>
          <reference field="1" count="4">
            <x v="2"/>
            <x v="4"/>
            <x v="13"/>
            <x v="22"/>
          </reference>
        </references>
      </pivotArea>
    </format>
    <format dxfId="132">
      <pivotArea dataOnly="0" labelOnly="1" fieldPosition="0">
        <references count="2">
          <reference field="0" count="1" selected="0">
            <x v="5"/>
          </reference>
          <reference field="1" count="3">
            <x v="5"/>
            <x v="8"/>
            <x v="23"/>
          </reference>
        </references>
      </pivotArea>
    </format>
    <format dxfId="131">
      <pivotArea dataOnly="0" labelOnly="1" fieldPosition="0">
        <references count="3">
          <reference field="0" count="1" selected="0">
            <x v="0"/>
          </reference>
          <reference field="1" count="1" selected="0">
            <x v="16"/>
          </reference>
          <reference field="2" count="1">
            <x v="18"/>
          </reference>
        </references>
      </pivotArea>
    </format>
    <format dxfId="130">
      <pivotArea dataOnly="0" labelOnly="1" fieldPosition="0">
        <references count="3">
          <reference field="0" count="1" selected="0">
            <x v="0"/>
          </reference>
          <reference field="1" count="1" selected="0">
            <x v="17"/>
          </reference>
          <reference field="2" count="1">
            <x v="8"/>
          </reference>
        </references>
      </pivotArea>
    </format>
    <format dxfId="129">
      <pivotArea dataOnly="0" labelOnly="1" fieldPosition="0">
        <references count="3">
          <reference field="0" count="1" selected="0">
            <x v="0"/>
          </reference>
          <reference field="1" count="1" selected="0">
            <x v="18"/>
          </reference>
          <reference field="2" count="1">
            <x v="3"/>
          </reference>
        </references>
      </pivotArea>
    </format>
    <format dxfId="128">
      <pivotArea dataOnly="0" labelOnly="1" fieldPosition="0">
        <references count="3">
          <reference field="0" count="1" selected="0">
            <x v="0"/>
          </reference>
          <reference field="1" count="1" selected="0">
            <x v="19"/>
          </reference>
          <reference field="2" count="1">
            <x v="5"/>
          </reference>
        </references>
      </pivotArea>
    </format>
    <format dxfId="127">
      <pivotArea dataOnly="0" labelOnly="1" fieldPosition="0">
        <references count="3">
          <reference field="0" count="1" selected="0">
            <x v="1"/>
          </reference>
          <reference field="1" count="1" selected="0">
            <x v="14"/>
          </reference>
          <reference field="2" count="1">
            <x v="17"/>
          </reference>
        </references>
      </pivotArea>
    </format>
    <format dxfId="126">
      <pivotArea dataOnly="0" labelOnly="1" fieldPosition="0">
        <references count="3">
          <reference field="0" count="1" selected="0">
            <x v="1"/>
          </reference>
          <reference field="1" count="1" selected="0">
            <x v="15"/>
          </reference>
          <reference field="2" count="2">
            <x v="4"/>
            <x v="6"/>
          </reference>
        </references>
      </pivotArea>
    </format>
    <format dxfId="125">
      <pivotArea dataOnly="0" labelOnly="1" fieldPosition="0">
        <references count="3">
          <reference field="0" count="1" selected="0">
            <x v="2"/>
          </reference>
          <reference field="1" count="1" selected="0">
            <x v="0"/>
          </reference>
          <reference field="2" count="1">
            <x v="15"/>
          </reference>
        </references>
      </pivotArea>
    </format>
    <format dxfId="124">
      <pivotArea dataOnly="0" labelOnly="1" fieldPosition="0">
        <references count="3">
          <reference field="0" count="1" selected="0">
            <x v="2"/>
          </reference>
          <reference field="1" count="1" selected="0">
            <x v="1"/>
          </reference>
          <reference field="2" count="1">
            <x v="0"/>
          </reference>
        </references>
      </pivotArea>
    </format>
    <format dxfId="123">
      <pivotArea dataOnly="0" labelOnly="1" fieldPosition="0">
        <references count="3">
          <reference field="0" count="1" selected="0">
            <x v="2"/>
          </reference>
          <reference field="1" count="1" selected="0">
            <x v="7"/>
          </reference>
          <reference field="2" count="1">
            <x v="0"/>
          </reference>
        </references>
      </pivotArea>
    </format>
    <format dxfId="122">
      <pivotArea dataOnly="0" labelOnly="1" fieldPosition="0">
        <references count="3">
          <reference field="0" count="1" selected="0">
            <x v="2"/>
          </reference>
          <reference field="1" count="1" selected="0">
            <x v="10"/>
          </reference>
          <reference field="2" count="1">
            <x v="15"/>
          </reference>
        </references>
      </pivotArea>
    </format>
    <format dxfId="121">
      <pivotArea dataOnly="0" labelOnly="1" fieldPosition="0">
        <references count="3">
          <reference field="0" count="1" selected="0">
            <x v="2"/>
          </reference>
          <reference field="1" count="1" selected="0">
            <x v="20"/>
          </reference>
          <reference field="2" count="1">
            <x v="0"/>
          </reference>
        </references>
      </pivotArea>
    </format>
    <format dxfId="120">
      <pivotArea dataOnly="0" labelOnly="1" fieldPosition="0">
        <references count="3">
          <reference field="0" count="1" selected="0">
            <x v="3"/>
          </reference>
          <reference field="1" count="1" selected="0">
            <x v="3"/>
          </reference>
          <reference field="2" count="1">
            <x v="13"/>
          </reference>
        </references>
      </pivotArea>
    </format>
    <format dxfId="119">
      <pivotArea dataOnly="0" labelOnly="1" fieldPosition="0">
        <references count="3">
          <reference field="0" count="1" selected="0">
            <x v="3"/>
          </reference>
          <reference field="1" count="1" selected="0">
            <x v="6"/>
          </reference>
          <reference field="2" count="2">
            <x v="9"/>
            <x v="12"/>
          </reference>
        </references>
      </pivotArea>
    </format>
    <format dxfId="118">
      <pivotArea dataOnly="0" labelOnly="1" fieldPosition="0">
        <references count="3">
          <reference field="0" count="1" selected="0">
            <x v="3"/>
          </reference>
          <reference field="1" count="1" selected="0">
            <x v="9"/>
          </reference>
          <reference field="2" count="1">
            <x v="11"/>
          </reference>
        </references>
      </pivotArea>
    </format>
    <format dxfId="117">
      <pivotArea dataOnly="0" labelOnly="1" fieldPosition="0">
        <references count="3">
          <reference field="0" count="1" selected="0">
            <x v="3"/>
          </reference>
          <reference field="1" count="1" selected="0">
            <x v="11"/>
          </reference>
          <reference field="2" count="1">
            <x v="14"/>
          </reference>
        </references>
      </pivotArea>
    </format>
    <format dxfId="116">
      <pivotArea dataOnly="0" labelOnly="1" fieldPosition="0">
        <references count="3">
          <reference field="0" count="1" selected="0">
            <x v="3"/>
          </reference>
          <reference field="1" count="1" selected="0">
            <x v="12"/>
          </reference>
          <reference field="2" count="2">
            <x v="7"/>
            <x v="16"/>
          </reference>
        </references>
      </pivotArea>
    </format>
    <format dxfId="115">
      <pivotArea dataOnly="0" labelOnly="1" fieldPosition="0">
        <references count="3">
          <reference field="0" count="1" selected="0">
            <x v="3"/>
          </reference>
          <reference field="1" count="1" selected="0">
            <x v="21"/>
          </reference>
          <reference field="2" count="1">
            <x v="2"/>
          </reference>
        </references>
      </pivotArea>
    </format>
    <format dxfId="114">
      <pivotArea dataOnly="0" labelOnly="1" fieldPosition="0">
        <references count="3">
          <reference field="0" count="1" selected="0">
            <x v="4"/>
          </reference>
          <reference field="1" count="1" selected="0">
            <x v="2"/>
          </reference>
          <reference field="2" count="1">
            <x v="1"/>
          </reference>
        </references>
      </pivotArea>
    </format>
    <format dxfId="113">
      <pivotArea dataOnly="0" labelOnly="1" fieldPosition="0">
        <references count="3">
          <reference field="0" count="1" selected="0">
            <x v="4"/>
          </reference>
          <reference field="1" count="1" selected="0">
            <x v="4"/>
          </reference>
          <reference field="2" count="1">
            <x v="7"/>
          </reference>
        </references>
      </pivotArea>
    </format>
    <format dxfId="112">
      <pivotArea dataOnly="0" labelOnly="1" fieldPosition="0">
        <references count="3">
          <reference field="0" count="1" selected="0">
            <x v="4"/>
          </reference>
          <reference field="1" count="1" selected="0">
            <x v="13"/>
          </reference>
          <reference field="2" count="1">
            <x v="7"/>
          </reference>
        </references>
      </pivotArea>
    </format>
    <format dxfId="111">
      <pivotArea dataOnly="0" labelOnly="1" fieldPosition="0">
        <references count="3">
          <reference field="0" count="1" selected="0">
            <x v="4"/>
          </reference>
          <reference field="1" count="1" selected="0">
            <x v="22"/>
          </reference>
          <reference field="2" count="1">
            <x v="1"/>
          </reference>
        </references>
      </pivotArea>
    </format>
    <format dxfId="110">
      <pivotArea dataOnly="0" labelOnly="1" fieldPosition="0">
        <references count="3">
          <reference field="0" count="1" selected="0">
            <x v="5"/>
          </reference>
          <reference field="1" count="1" selected="0">
            <x v="5"/>
          </reference>
          <reference field="2" count="1">
            <x v="10"/>
          </reference>
        </references>
      </pivotArea>
    </format>
    <format dxfId="109">
      <pivotArea dataOnly="0" labelOnly="1" fieldPosition="0">
        <references count="3">
          <reference field="0" count="1" selected="0">
            <x v="5"/>
          </reference>
          <reference field="1" count="1" selected="0">
            <x v="8"/>
          </reference>
          <reference field="2" count="1">
            <x v="10"/>
          </reference>
        </references>
      </pivotArea>
    </format>
    <format dxfId="108">
      <pivotArea dataOnly="0" labelOnly="1" fieldPosition="0">
        <references count="3">
          <reference field="0" count="1" selected="0">
            <x v="5"/>
          </reference>
          <reference field="1" count="1" selected="0">
            <x v="23"/>
          </reference>
          <reference field="2" count="1">
            <x v="10"/>
          </reference>
        </references>
      </pivotArea>
    </format>
    <format dxfId="107">
      <pivotArea dataOnly="0" labelOnly="1" fieldPosition="0">
        <references count="4">
          <reference field="0" count="1" selected="0">
            <x v="0"/>
          </reference>
          <reference field="1" count="1" selected="0">
            <x v="16"/>
          </reference>
          <reference field="2" count="1" selected="0">
            <x v="18"/>
          </reference>
          <reference field="3" count="1">
            <x v="1"/>
          </reference>
        </references>
      </pivotArea>
    </format>
    <format dxfId="106">
      <pivotArea dataOnly="0" labelOnly="1" fieldPosition="0">
        <references count="4">
          <reference field="0" count="1" selected="0">
            <x v="0"/>
          </reference>
          <reference field="1" count="1" selected="0">
            <x v="17"/>
          </reference>
          <reference field="2" count="1" selected="0">
            <x v="8"/>
          </reference>
          <reference field="3" count="1">
            <x v="0"/>
          </reference>
        </references>
      </pivotArea>
    </format>
    <format dxfId="105">
      <pivotArea dataOnly="0" labelOnly="1" fieldPosition="0">
        <references count="4">
          <reference field="0" count="1" selected="0">
            <x v="0"/>
          </reference>
          <reference field="1" count="1" selected="0">
            <x v="18"/>
          </reference>
          <reference field="2" count="1" selected="0">
            <x v="3"/>
          </reference>
          <reference field="3" count="1">
            <x v="0"/>
          </reference>
        </references>
      </pivotArea>
    </format>
    <format dxfId="104">
      <pivotArea dataOnly="0" labelOnly="1" fieldPosition="0">
        <references count="4">
          <reference field="0" count="1" selected="0">
            <x v="0"/>
          </reference>
          <reference field="1" count="1" selected="0">
            <x v="19"/>
          </reference>
          <reference field="2" count="1" selected="0">
            <x v="5"/>
          </reference>
          <reference field="3" count="1">
            <x v="0"/>
          </reference>
        </references>
      </pivotArea>
    </format>
    <format dxfId="103">
      <pivotArea dataOnly="0" labelOnly="1" fieldPosition="0">
        <references count="4">
          <reference field="0" count="1" selected="0">
            <x v="1"/>
          </reference>
          <reference field="1" count="1" selected="0">
            <x v="14"/>
          </reference>
          <reference field="2" count="1" selected="0">
            <x v="17"/>
          </reference>
          <reference field="3" count="1">
            <x v="0"/>
          </reference>
        </references>
      </pivotArea>
    </format>
    <format dxfId="102">
      <pivotArea dataOnly="0" labelOnly="1" fieldPosition="0">
        <references count="4">
          <reference field="0" count="1" selected="0">
            <x v="1"/>
          </reference>
          <reference field="1" count="1" selected="0">
            <x v="15"/>
          </reference>
          <reference field="2" count="1" selected="0">
            <x v="4"/>
          </reference>
          <reference field="3" count="1">
            <x v="0"/>
          </reference>
        </references>
      </pivotArea>
    </format>
    <format dxfId="101">
      <pivotArea dataOnly="0" labelOnly="1" fieldPosition="0">
        <references count="4">
          <reference field="0" count="1" selected="0">
            <x v="1"/>
          </reference>
          <reference field="1" count="1" selected="0">
            <x v="15"/>
          </reference>
          <reference field="2" count="1" selected="0">
            <x v="6"/>
          </reference>
          <reference field="3" count="1">
            <x v="0"/>
          </reference>
        </references>
      </pivotArea>
    </format>
    <format dxfId="100">
      <pivotArea dataOnly="0" labelOnly="1" fieldPosition="0">
        <references count="4">
          <reference field="0" count="1" selected="0">
            <x v="2"/>
          </reference>
          <reference field="1" count="1" selected="0">
            <x v="0"/>
          </reference>
          <reference field="2" count="1" selected="0">
            <x v="15"/>
          </reference>
          <reference field="3" count="1">
            <x v="5"/>
          </reference>
        </references>
      </pivotArea>
    </format>
    <format dxfId="99">
      <pivotArea dataOnly="0" labelOnly="1" fieldPosition="0">
        <references count="4">
          <reference field="0" count="1" selected="0">
            <x v="2"/>
          </reference>
          <reference field="1" count="1" selected="0">
            <x v="1"/>
          </reference>
          <reference field="2" count="1" selected="0">
            <x v="0"/>
          </reference>
          <reference field="3" count="1">
            <x v="5"/>
          </reference>
        </references>
      </pivotArea>
    </format>
    <format dxfId="98">
      <pivotArea dataOnly="0" labelOnly="1" fieldPosition="0">
        <references count="4">
          <reference field="0" count="1" selected="0">
            <x v="2"/>
          </reference>
          <reference field="1" count="1" selected="0">
            <x v="7"/>
          </reference>
          <reference field="2" count="1" selected="0">
            <x v="0"/>
          </reference>
          <reference field="3" count="1">
            <x v="6"/>
          </reference>
        </references>
      </pivotArea>
    </format>
    <format dxfId="97">
      <pivotArea dataOnly="0" labelOnly="1" fieldPosition="0">
        <references count="4">
          <reference field="0" count="1" selected="0">
            <x v="2"/>
          </reference>
          <reference field="1" count="1" selected="0">
            <x v="10"/>
          </reference>
          <reference field="2" count="1" selected="0">
            <x v="15"/>
          </reference>
          <reference field="3" count="1">
            <x v="5"/>
          </reference>
        </references>
      </pivotArea>
    </format>
    <format dxfId="96">
      <pivotArea dataOnly="0" labelOnly="1" fieldPosition="0">
        <references count="4">
          <reference field="0" count="1" selected="0">
            <x v="2"/>
          </reference>
          <reference field="1" count="1" selected="0">
            <x v="20"/>
          </reference>
          <reference field="2" count="1" selected="0">
            <x v="0"/>
          </reference>
          <reference field="3" count="2">
            <x v="1"/>
            <x v="6"/>
          </reference>
        </references>
      </pivotArea>
    </format>
    <format dxfId="95">
      <pivotArea dataOnly="0" labelOnly="1" fieldPosition="0">
        <references count="4">
          <reference field="0" count="1" selected="0">
            <x v="3"/>
          </reference>
          <reference field="1" count="1" selected="0">
            <x v="3"/>
          </reference>
          <reference field="2" count="1" selected="0">
            <x v="13"/>
          </reference>
          <reference field="3" count="1">
            <x v="0"/>
          </reference>
        </references>
      </pivotArea>
    </format>
    <format dxfId="94">
      <pivotArea dataOnly="0" labelOnly="1" fieldPosition="0">
        <references count="4">
          <reference field="0" count="1" selected="0">
            <x v="3"/>
          </reference>
          <reference field="1" count="1" selected="0">
            <x v="6"/>
          </reference>
          <reference field="2" count="1" selected="0">
            <x v="9"/>
          </reference>
          <reference field="3" count="1">
            <x v="0"/>
          </reference>
        </references>
      </pivotArea>
    </format>
    <format dxfId="93">
      <pivotArea dataOnly="0" labelOnly="1" fieldPosition="0">
        <references count="4">
          <reference field="0" count="1" selected="0">
            <x v="3"/>
          </reference>
          <reference field="1" count="1" selected="0">
            <x v="6"/>
          </reference>
          <reference field="2" count="1" selected="0">
            <x v="12"/>
          </reference>
          <reference field="3" count="1">
            <x v="0"/>
          </reference>
        </references>
      </pivotArea>
    </format>
    <format dxfId="92">
      <pivotArea dataOnly="0" labelOnly="1" fieldPosition="0">
        <references count="4">
          <reference field="0" count="1" selected="0">
            <x v="3"/>
          </reference>
          <reference field="1" count="1" selected="0">
            <x v="9"/>
          </reference>
          <reference field="2" count="1" selected="0">
            <x v="11"/>
          </reference>
          <reference field="3" count="1">
            <x v="0"/>
          </reference>
        </references>
      </pivotArea>
    </format>
    <format dxfId="91">
      <pivotArea dataOnly="0" labelOnly="1" fieldPosition="0">
        <references count="4">
          <reference field="0" count="1" selected="0">
            <x v="3"/>
          </reference>
          <reference field="1" count="1" selected="0">
            <x v="11"/>
          </reference>
          <reference field="2" count="1" selected="0">
            <x v="14"/>
          </reference>
          <reference field="3" count="1">
            <x v="0"/>
          </reference>
        </references>
      </pivotArea>
    </format>
    <format dxfId="90">
      <pivotArea dataOnly="0" labelOnly="1" fieldPosition="0">
        <references count="4">
          <reference field="0" count="1" selected="0">
            <x v="3"/>
          </reference>
          <reference field="1" count="1" selected="0">
            <x v="12"/>
          </reference>
          <reference field="2" count="1" selected="0">
            <x v="7"/>
          </reference>
          <reference field="3" count="1">
            <x v="0"/>
          </reference>
        </references>
      </pivotArea>
    </format>
    <format dxfId="89">
      <pivotArea dataOnly="0" labelOnly="1" fieldPosition="0">
        <references count="4">
          <reference field="0" count="1" selected="0">
            <x v="3"/>
          </reference>
          <reference field="1" count="1" selected="0">
            <x v="12"/>
          </reference>
          <reference field="2" count="1" selected="0">
            <x v="16"/>
          </reference>
          <reference field="3" count="1">
            <x v="0"/>
          </reference>
        </references>
      </pivotArea>
    </format>
    <format dxfId="88">
      <pivotArea dataOnly="0" labelOnly="1" fieldPosition="0">
        <references count="4">
          <reference field="0" count="1" selected="0">
            <x v="3"/>
          </reference>
          <reference field="1" count="1" selected="0">
            <x v="21"/>
          </reference>
          <reference field="2" count="1" selected="0">
            <x v="2"/>
          </reference>
          <reference field="3" count="1">
            <x v="0"/>
          </reference>
        </references>
      </pivotArea>
    </format>
    <format dxfId="87">
      <pivotArea dataOnly="0" labelOnly="1" fieldPosition="0">
        <references count="4">
          <reference field="0" count="1" selected="0">
            <x v="4"/>
          </reference>
          <reference field="1" count="1" selected="0">
            <x v="2"/>
          </reference>
          <reference field="2" count="1" selected="0">
            <x v="1"/>
          </reference>
          <reference field="3" count="2">
            <x v="0"/>
            <x v="5"/>
          </reference>
        </references>
      </pivotArea>
    </format>
    <format dxfId="86">
      <pivotArea dataOnly="0" labelOnly="1" fieldPosition="0">
        <references count="4">
          <reference field="0" count="1" selected="0">
            <x v="4"/>
          </reference>
          <reference field="1" count="1" selected="0">
            <x v="4"/>
          </reference>
          <reference field="2" count="1" selected="0">
            <x v="7"/>
          </reference>
          <reference field="3" count="1">
            <x v="0"/>
          </reference>
        </references>
      </pivotArea>
    </format>
    <format dxfId="85">
      <pivotArea dataOnly="0" labelOnly="1" fieldPosition="0">
        <references count="4">
          <reference field="0" count="1" selected="0">
            <x v="4"/>
          </reference>
          <reference field="1" count="1" selected="0">
            <x v="13"/>
          </reference>
          <reference field="2" count="1" selected="0">
            <x v="7"/>
          </reference>
          <reference field="3" count="1">
            <x v="1"/>
          </reference>
        </references>
      </pivotArea>
    </format>
    <format dxfId="84">
      <pivotArea dataOnly="0" labelOnly="1" fieldPosition="0">
        <references count="4">
          <reference field="0" count="1" selected="0">
            <x v="4"/>
          </reference>
          <reference field="1" count="1" selected="0">
            <x v="22"/>
          </reference>
          <reference field="2" count="1" selected="0">
            <x v="1"/>
          </reference>
          <reference field="3" count="3">
            <x v="0"/>
            <x v="1"/>
            <x v="5"/>
          </reference>
        </references>
      </pivotArea>
    </format>
    <format dxfId="83">
      <pivotArea dataOnly="0" labelOnly="1" fieldPosition="0">
        <references count="4">
          <reference field="0" count="1" selected="0">
            <x v="5"/>
          </reference>
          <reference field="1" count="1" selected="0">
            <x v="5"/>
          </reference>
          <reference field="2" count="1" selected="0">
            <x v="10"/>
          </reference>
          <reference field="3" count="1">
            <x v="4"/>
          </reference>
        </references>
      </pivotArea>
    </format>
    <format dxfId="82">
      <pivotArea dataOnly="0" labelOnly="1" fieldPosition="0">
        <references count="4">
          <reference field="0" count="1" selected="0">
            <x v="5"/>
          </reference>
          <reference field="1" count="1" selected="0">
            <x v="8"/>
          </reference>
          <reference field="2" count="1" selected="0">
            <x v="10"/>
          </reference>
          <reference field="3" count="2">
            <x v="3"/>
            <x v="7"/>
          </reference>
        </references>
      </pivotArea>
    </format>
    <format dxfId="81">
      <pivotArea dataOnly="0" labelOnly="1" fieldPosition="0">
        <references count="4">
          <reference field="0" count="1" selected="0">
            <x v="5"/>
          </reference>
          <reference field="1" count="1" selected="0">
            <x v="23"/>
          </reference>
          <reference field="2" count="1" selected="0">
            <x v="10"/>
          </reference>
          <reference field="3" count="1">
            <x v="2"/>
          </reference>
        </references>
      </pivotArea>
    </format>
    <format dxfId="80">
      <pivotArea dataOnly="0" labelOnly="1" fieldPosition="0">
        <references count="5">
          <reference field="0" count="1" selected="0">
            <x v="0"/>
          </reference>
          <reference field="1" count="1" selected="0">
            <x v="16"/>
          </reference>
          <reference field="2" count="1" selected="0">
            <x v="18"/>
          </reference>
          <reference field="3" count="1" selected="0">
            <x v="1"/>
          </reference>
          <reference field="4" count="4">
            <x v="7"/>
            <x v="8"/>
            <x v="9"/>
            <x v="13"/>
          </reference>
        </references>
      </pivotArea>
    </format>
    <format dxfId="79">
      <pivotArea dataOnly="0" labelOnly="1" fieldPosition="0">
        <references count="5">
          <reference field="0" count="1" selected="0">
            <x v="0"/>
          </reference>
          <reference field="1" count="1" selected="0">
            <x v="17"/>
          </reference>
          <reference field="2" count="1" selected="0">
            <x v="8"/>
          </reference>
          <reference field="3" count="1" selected="0">
            <x v="0"/>
          </reference>
          <reference field="4" count="1">
            <x v="15"/>
          </reference>
        </references>
      </pivotArea>
    </format>
    <format dxfId="78">
      <pivotArea dataOnly="0" labelOnly="1" fieldPosition="0">
        <references count="5">
          <reference field="0" count="1" selected="0">
            <x v="0"/>
          </reference>
          <reference field="1" count="1" selected="0">
            <x v="18"/>
          </reference>
          <reference field="2" count="1" selected="0">
            <x v="3"/>
          </reference>
          <reference field="3" count="1" selected="0">
            <x v="0"/>
          </reference>
          <reference field="4" count="2">
            <x v="5"/>
            <x v="7"/>
          </reference>
        </references>
      </pivotArea>
    </format>
    <format dxfId="77">
      <pivotArea dataOnly="0" labelOnly="1" fieldPosition="0">
        <references count="5">
          <reference field="0" count="1" selected="0">
            <x v="0"/>
          </reference>
          <reference field="1" count="1" selected="0">
            <x v="19"/>
          </reference>
          <reference field="2" count="1" selected="0">
            <x v="5"/>
          </reference>
          <reference field="3" count="1" selected="0">
            <x v="0"/>
          </reference>
          <reference field="4" count="1">
            <x v="10"/>
          </reference>
        </references>
      </pivotArea>
    </format>
    <format dxfId="76">
      <pivotArea dataOnly="0" labelOnly="1" fieldPosition="0">
        <references count="5">
          <reference field="0" count="1" selected="0">
            <x v="1"/>
          </reference>
          <reference field="1" count="1" selected="0">
            <x v="14"/>
          </reference>
          <reference field="2" count="1" selected="0">
            <x v="17"/>
          </reference>
          <reference field="3" count="1" selected="0">
            <x v="0"/>
          </reference>
          <reference field="4" count="1">
            <x v="7"/>
          </reference>
        </references>
      </pivotArea>
    </format>
    <format dxfId="75">
      <pivotArea dataOnly="0" labelOnly="1" fieldPosition="0">
        <references count="5">
          <reference field="0" count="1" selected="0">
            <x v="1"/>
          </reference>
          <reference field="1" count="1" selected="0">
            <x v="15"/>
          </reference>
          <reference field="2" count="1" selected="0">
            <x v="4"/>
          </reference>
          <reference field="3" count="1" selected="0">
            <x v="0"/>
          </reference>
          <reference field="4" count="4">
            <x v="5"/>
            <x v="7"/>
            <x v="12"/>
            <x v="13"/>
          </reference>
        </references>
      </pivotArea>
    </format>
    <format dxfId="74">
      <pivotArea dataOnly="0" labelOnly="1" fieldPosition="0">
        <references count="5">
          <reference field="0" count="1" selected="0">
            <x v="1"/>
          </reference>
          <reference field="1" count="1" selected="0">
            <x v="15"/>
          </reference>
          <reference field="2" count="1" selected="0">
            <x v="6"/>
          </reference>
          <reference field="3" count="1" selected="0">
            <x v="0"/>
          </reference>
          <reference field="4" count="2">
            <x v="4"/>
            <x v="15"/>
          </reference>
        </references>
      </pivotArea>
    </format>
    <format dxfId="73">
      <pivotArea dataOnly="0" labelOnly="1" fieldPosition="0">
        <references count="5">
          <reference field="0" count="1" selected="0">
            <x v="2"/>
          </reference>
          <reference field="1" count="1" selected="0">
            <x v="0"/>
          </reference>
          <reference field="2" count="1" selected="0">
            <x v="15"/>
          </reference>
          <reference field="3" count="1" selected="0">
            <x v="5"/>
          </reference>
          <reference field="4" count="1">
            <x v="15"/>
          </reference>
        </references>
      </pivotArea>
    </format>
    <format dxfId="72">
      <pivotArea dataOnly="0" labelOnly="1" fieldPosition="0">
        <references count="5">
          <reference field="0" count="1" selected="0">
            <x v="2"/>
          </reference>
          <reference field="1" count="1" selected="0">
            <x v="1"/>
          </reference>
          <reference field="2" count="1" selected="0">
            <x v="0"/>
          </reference>
          <reference field="3" count="1" selected="0">
            <x v="5"/>
          </reference>
          <reference field="4" count="2">
            <x v="3"/>
            <x v="15"/>
          </reference>
        </references>
      </pivotArea>
    </format>
    <format dxfId="71">
      <pivotArea dataOnly="0" labelOnly="1" fieldPosition="0">
        <references count="5">
          <reference field="0" count="1" selected="0">
            <x v="2"/>
          </reference>
          <reference field="1" count="1" selected="0">
            <x v="7"/>
          </reference>
          <reference field="2" count="1" selected="0">
            <x v="0"/>
          </reference>
          <reference field="3" count="1" selected="0">
            <x v="6"/>
          </reference>
          <reference field="4" count="1">
            <x v="0"/>
          </reference>
        </references>
      </pivotArea>
    </format>
    <format dxfId="70">
      <pivotArea dataOnly="0" labelOnly="1" fieldPosition="0">
        <references count="5">
          <reference field="0" count="1" selected="0">
            <x v="2"/>
          </reference>
          <reference field="1" count="1" selected="0">
            <x v="10"/>
          </reference>
          <reference field="2" count="1" selected="0">
            <x v="15"/>
          </reference>
          <reference field="3" count="1" selected="0">
            <x v="5"/>
          </reference>
          <reference field="4" count="2">
            <x v="0"/>
            <x v="15"/>
          </reference>
        </references>
      </pivotArea>
    </format>
    <format dxfId="69">
      <pivotArea dataOnly="0" labelOnly="1" fieldPosition="0">
        <references count="5">
          <reference field="0" count="1" selected="0">
            <x v="2"/>
          </reference>
          <reference field="1" count="1" selected="0">
            <x v="20"/>
          </reference>
          <reference field="2" count="1" selected="0">
            <x v="0"/>
          </reference>
          <reference field="3" count="1" selected="0">
            <x v="1"/>
          </reference>
          <reference field="4" count="1">
            <x v="13"/>
          </reference>
        </references>
      </pivotArea>
    </format>
    <format dxfId="68">
      <pivotArea dataOnly="0" labelOnly="1" fieldPosition="0">
        <references count="5">
          <reference field="0" count="1" selected="0">
            <x v="2"/>
          </reference>
          <reference field="1" count="1" selected="0">
            <x v="20"/>
          </reference>
          <reference field="2" count="1" selected="0">
            <x v="0"/>
          </reference>
          <reference field="3" count="1" selected="0">
            <x v="6"/>
          </reference>
          <reference field="4" count="1">
            <x v="0"/>
          </reference>
        </references>
      </pivotArea>
    </format>
    <format dxfId="67">
      <pivotArea dataOnly="0" labelOnly="1" fieldPosition="0">
        <references count="5">
          <reference field="0" count="1" selected="0">
            <x v="3"/>
          </reference>
          <reference field="1" count="1" selected="0">
            <x v="3"/>
          </reference>
          <reference field="2" count="1" selected="0">
            <x v="13"/>
          </reference>
          <reference field="3" count="1" selected="0">
            <x v="0"/>
          </reference>
          <reference field="4" count="2">
            <x v="1"/>
            <x v="11"/>
          </reference>
        </references>
      </pivotArea>
    </format>
    <format dxfId="66">
      <pivotArea dataOnly="0" labelOnly="1" fieldPosition="0">
        <references count="5">
          <reference field="0" count="1" selected="0">
            <x v="3"/>
          </reference>
          <reference field="1" count="1" selected="0">
            <x v="6"/>
          </reference>
          <reference field="2" count="1" selected="0">
            <x v="9"/>
          </reference>
          <reference field="3" count="1" selected="0">
            <x v="0"/>
          </reference>
          <reference field="4" count="1">
            <x v="7"/>
          </reference>
        </references>
      </pivotArea>
    </format>
    <format dxfId="65">
      <pivotArea dataOnly="0" labelOnly="1" fieldPosition="0">
        <references count="5">
          <reference field="0" count="1" selected="0">
            <x v="3"/>
          </reference>
          <reference field="1" count="1" selected="0">
            <x v="6"/>
          </reference>
          <reference field="2" count="1" selected="0">
            <x v="12"/>
          </reference>
          <reference field="3" count="1" selected="0">
            <x v="0"/>
          </reference>
          <reference field="4" count="1">
            <x v="6"/>
          </reference>
        </references>
      </pivotArea>
    </format>
    <format dxfId="64">
      <pivotArea dataOnly="0" labelOnly="1" fieldPosition="0">
        <references count="5">
          <reference field="0" count="1" selected="0">
            <x v="3"/>
          </reference>
          <reference field="1" count="1" selected="0">
            <x v="9"/>
          </reference>
          <reference field="2" count="1" selected="0">
            <x v="11"/>
          </reference>
          <reference field="3" count="1" selected="0">
            <x v="0"/>
          </reference>
          <reference field="4" count="2">
            <x v="16"/>
            <x v="17"/>
          </reference>
        </references>
      </pivotArea>
    </format>
    <format dxfId="63">
      <pivotArea dataOnly="0" labelOnly="1" fieldPosition="0">
        <references count="5">
          <reference field="0" count="1" selected="0">
            <x v="3"/>
          </reference>
          <reference field="1" count="1" selected="0">
            <x v="11"/>
          </reference>
          <reference field="2" count="1" selected="0">
            <x v="14"/>
          </reference>
          <reference field="3" count="1" selected="0">
            <x v="0"/>
          </reference>
          <reference field="4" count="1">
            <x v="13"/>
          </reference>
        </references>
      </pivotArea>
    </format>
    <format dxfId="62">
      <pivotArea dataOnly="0" labelOnly="1" fieldPosition="0">
        <references count="5">
          <reference field="0" count="1" selected="0">
            <x v="3"/>
          </reference>
          <reference field="1" count="1" selected="0">
            <x v="12"/>
          </reference>
          <reference field="2" count="1" selected="0">
            <x v="7"/>
          </reference>
          <reference field="3" count="1" selected="0">
            <x v="0"/>
          </reference>
          <reference field="4" count="1">
            <x v="14"/>
          </reference>
        </references>
      </pivotArea>
    </format>
    <format dxfId="61">
      <pivotArea dataOnly="0" labelOnly="1" fieldPosition="0">
        <references count="5">
          <reference field="0" count="1" selected="0">
            <x v="3"/>
          </reference>
          <reference field="1" count="1" selected="0">
            <x v="12"/>
          </reference>
          <reference field="2" count="1" selected="0">
            <x v="16"/>
          </reference>
          <reference field="3" count="1" selected="0">
            <x v="0"/>
          </reference>
          <reference field="4" count="3">
            <x v="2"/>
            <x v="6"/>
            <x v="18"/>
          </reference>
        </references>
      </pivotArea>
    </format>
    <format dxfId="60">
      <pivotArea dataOnly="0" labelOnly="1" fieldPosition="0">
        <references count="5">
          <reference field="0" count="1" selected="0">
            <x v="3"/>
          </reference>
          <reference field="1" count="1" selected="0">
            <x v="21"/>
          </reference>
          <reference field="2" count="1" selected="0">
            <x v="2"/>
          </reference>
          <reference field="3" count="1" selected="0">
            <x v="0"/>
          </reference>
          <reference field="4" count="2">
            <x v="3"/>
            <x v="13"/>
          </reference>
        </references>
      </pivotArea>
    </format>
    <format dxfId="59">
      <pivotArea dataOnly="0" labelOnly="1" fieldPosition="0">
        <references count="5">
          <reference field="0" count="1" selected="0">
            <x v="4"/>
          </reference>
          <reference field="1" count="1" selected="0">
            <x v="2"/>
          </reference>
          <reference field="2" count="1" selected="0">
            <x v="1"/>
          </reference>
          <reference field="3" count="1" selected="0">
            <x v="0"/>
          </reference>
          <reference field="4" count="1">
            <x v="5"/>
          </reference>
        </references>
      </pivotArea>
    </format>
    <format dxfId="58">
      <pivotArea dataOnly="0" labelOnly="1" fieldPosition="0">
        <references count="5">
          <reference field="0" count="1" selected="0">
            <x v="4"/>
          </reference>
          <reference field="1" count="1" selected="0">
            <x v="2"/>
          </reference>
          <reference field="2" count="1" selected="0">
            <x v="1"/>
          </reference>
          <reference field="3" count="1" selected="0">
            <x v="5"/>
          </reference>
          <reference field="4" count="1">
            <x v="5"/>
          </reference>
        </references>
      </pivotArea>
    </format>
    <format dxfId="57">
      <pivotArea dataOnly="0" labelOnly="1" fieldPosition="0">
        <references count="5">
          <reference field="0" count="1" selected="0">
            <x v="4"/>
          </reference>
          <reference field="1" count="1" selected="0">
            <x v="4"/>
          </reference>
          <reference field="2" count="1" selected="0">
            <x v="7"/>
          </reference>
          <reference field="3" count="1" selected="0">
            <x v="0"/>
          </reference>
          <reference field="4" count="3">
            <x v="6"/>
            <x v="14"/>
            <x v="17"/>
          </reference>
        </references>
      </pivotArea>
    </format>
    <format dxfId="56">
      <pivotArea dataOnly="0" labelOnly="1" fieldPosition="0">
        <references count="5">
          <reference field="0" count="1" selected="0">
            <x v="4"/>
          </reference>
          <reference field="1" count="1" selected="0">
            <x v="13"/>
          </reference>
          <reference field="2" count="1" selected="0">
            <x v="7"/>
          </reference>
          <reference field="3" count="1" selected="0">
            <x v="1"/>
          </reference>
          <reference field="4" count="1">
            <x v="14"/>
          </reference>
        </references>
      </pivotArea>
    </format>
    <format dxfId="55">
      <pivotArea dataOnly="0" labelOnly="1" fieldPosition="0">
        <references count="5">
          <reference field="0" count="1" selected="0">
            <x v="4"/>
          </reference>
          <reference field="1" count="1" selected="0">
            <x v="22"/>
          </reference>
          <reference field="2" count="1" selected="0">
            <x v="1"/>
          </reference>
          <reference field="3" count="1" selected="0">
            <x v="0"/>
          </reference>
          <reference field="4" count="1">
            <x v="5"/>
          </reference>
        </references>
      </pivotArea>
    </format>
    <format dxfId="54">
      <pivotArea dataOnly="0" labelOnly="1" fieldPosition="0">
        <references count="5">
          <reference field="0" count="1" selected="0">
            <x v="4"/>
          </reference>
          <reference field="1" count="1" selected="0">
            <x v="22"/>
          </reference>
          <reference field="2" count="1" selected="0">
            <x v="1"/>
          </reference>
          <reference field="3" count="1" selected="0">
            <x v="1"/>
          </reference>
          <reference field="4" count="1">
            <x v="5"/>
          </reference>
        </references>
      </pivotArea>
    </format>
    <format dxfId="53">
      <pivotArea dataOnly="0" labelOnly="1" fieldPosition="0">
        <references count="5">
          <reference field="0" count="1" selected="0">
            <x v="4"/>
          </reference>
          <reference field="1" count="1" selected="0">
            <x v="22"/>
          </reference>
          <reference field="2" count="1" selected="0">
            <x v="1"/>
          </reference>
          <reference field="3" count="1" selected="0">
            <x v="5"/>
          </reference>
          <reference field="4" count="1">
            <x v="5"/>
          </reference>
        </references>
      </pivotArea>
    </format>
    <format dxfId="52">
      <pivotArea dataOnly="0" labelOnly="1" fieldPosition="0">
        <references count="5">
          <reference field="0" count="1" selected="0">
            <x v="5"/>
          </reference>
          <reference field="1" count="1" selected="0">
            <x v="5"/>
          </reference>
          <reference field="2" count="1" selected="0">
            <x v="10"/>
          </reference>
          <reference field="3" count="1" selected="0">
            <x v="4"/>
          </reference>
          <reference field="4" count="1">
            <x v="0"/>
          </reference>
        </references>
      </pivotArea>
    </format>
    <format dxfId="51">
      <pivotArea dataOnly="0" labelOnly="1" fieldPosition="0">
        <references count="5">
          <reference field="0" count="1" selected="0">
            <x v="5"/>
          </reference>
          <reference field="1" count="1" selected="0">
            <x v="8"/>
          </reference>
          <reference field="2" count="1" selected="0">
            <x v="10"/>
          </reference>
          <reference field="3" count="1" selected="0">
            <x v="3"/>
          </reference>
          <reference field="4" count="1">
            <x v="4"/>
          </reference>
        </references>
      </pivotArea>
    </format>
    <format dxfId="50">
      <pivotArea dataOnly="0" labelOnly="1" fieldPosition="0">
        <references count="5">
          <reference field="0" count="1" selected="0">
            <x v="5"/>
          </reference>
          <reference field="1" count="1" selected="0">
            <x v="8"/>
          </reference>
          <reference field="2" count="1" selected="0">
            <x v="10"/>
          </reference>
          <reference field="3" count="1" selected="0">
            <x v="7"/>
          </reference>
          <reference field="4" count="1">
            <x v="4"/>
          </reference>
        </references>
      </pivotArea>
    </format>
    <format dxfId="49">
      <pivotArea dataOnly="0" labelOnly="1" fieldPosition="0">
        <references count="5">
          <reference field="0" count="1" selected="0">
            <x v="5"/>
          </reference>
          <reference field="1" count="1" selected="0">
            <x v="23"/>
          </reference>
          <reference field="2" count="1" selected="0">
            <x v="10"/>
          </reference>
          <reference field="3" count="1" selected="0">
            <x v="2"/>
          </reference>
          <reference field="4" count="1">
            <x v="0"/>
          </reference>
        </references>
      </pivotArea>
    </format>
    <format dxfId="48">
      <pivotArea dataOnly="0" labelOnly="1" fieldPosition="0">
        <references count="6">
          <reference field="0" count="1" selected="0">
            <x v="0"/>
          </reference>
          <reference field="1" count="1" selected="0">
            <x v="16"/>
          </reference>
          <reference field="2" count="1" selected="0">
            <x v="18"/>
          </reference>
          <reference field="3" count="1" selected="0">
            <x v="1"/>
          </reference>
          <reference field="4" count="1" selected="0">
            <x v="7"/>
          </reference>
          <reference field="5" count="1">
            <x v="82"/>
          </reference>
        </references>
      </pivotArea>
    </format>
    <format dxfId="47">
      <pivotArea dataOnly="0" labelOnly="1" fieldPosition="0">
        <references count="6">
          <reference field="0" count="1" selected="0">
            <x v="0"/>
          </reference>
          <reference field="1" count="1" selected="0">
            <x v="16"/>
          </reference>
          <reference field="2" count="1" selected="0">
            <x v="18"/>
          </reference>
          <reference field="3" count="1" selected="0">
            <x v="1"/>
          </reference>
          <reference field="4" count="1" selected="0">
            <x v="8"/>
          </reference>
          <reference field="5" count="2">
            <x v="16"/>
            <x v="32"/>
          </reference>
        </references>
      </pivotArea>
    </format>
    <format dxfId="46">
      <pivotArea dataOnly="0" labelOnly="1" fieldPosition="0">
        <references count="6">
          <reference field="0" count="1" selected="0">
            <x v="0"/>
          </reference>
          <reference field="1" count="1" selected="0">
            <x v="16"/>
          </reference>
          <reference field="2" count="1" selected="0">
            <x v="18"/>
          </reference>
          <reference field="3" count="1" selected="0">
            <x v="1"/>
          </reference>
          <reference field="4" count="1" selected="0">
            <x v="9"/>
          </reference>
          <reference field="5" count="1">
            <x v="68"/>
          </reference>
        </references>
      </pivotArea>
    </format>
    <format dxfId="45">
      <pivotArea dataOnly="0" labelOnly="1" fieldPosition="0">
        <references count="6">
          <reference field="0" count="1" selected="0">
            <x v="0"/>
          </reference>
          <reference field="1" count="1" selected="0">
            <x v="16"/>
          </reference>
          <reference field="2" count="1" selected="0">
            <x v="18"/>
          </reference>
          <reference field="3" count="1" selected="0">
            <x v="1"/>
          </reference>
          <reference field="4" count="1" selected="0">
            <x v="13"/>
          </reference>
          <reference field="5" count="1">
            <x v="90"/>
          </reference>
        </references>
      </pivotArea>
    </format>
    <format dxfId="44">
      <pivotArea dataOnly="0" labelOnly="1" fieldPosition="0">
        <references count="6">
          <reference field="0" count="1" selected="0">
            <x v="0"/>
          </reference>
          <reference field="1" count="1" selected="0">
            <x v="17"/>
          </reference>
          <reference field="2" count="1" selected="0">
            <x v="8"/>
          </reference>
          <reference field="3" count="1" selected="0">
            <x v="0"/>
          </reference>
          <reference field="4" count="1" selected="0">
            <x v="15"/>
          </reference>
          <reference field="5" count="3">
            <x v="1"/>
            <x v="28"/>
            <x v="58"/>
          </reference>
        </references>
      </pivotArea>
    </format>
    <format dxfId="43">
      <pivotArea dataOnly="0" labelOnly="1" fieldPosition="0">
        <references count="6">
          <reference field="0" count="1" selected="0">
            <x v="0"/>
          </reference>
          <reference field="1" count="1" selected="0">
            <x v="18"/>
          </reference>
          <reference field="2" count="1" selected="0">
            <x v="3"/>
          </reference>
          <reference field="3" count="1" selected="0">
            <x v="0"/>
          </reference>
          <reference field="4" count="1" selected="0">
            <x v="5"/>
          </reference>
          <reference field="5" count="1">
            <x v="37"/>
          </reference>
        </references>
      </pivotArea>
    </format>
    <format dxfId="42">
      <pivotArea dataOnly="0" labelOnly="1" fieldPosition="0">
        <references count="6">
          <reference field="0" count="1" selected="0">
            <x v="0"/>
          </reference>
          <reference field="1" count="1" selected="0">
            <x v="18"/>
          </reference>
          <reference field="2" count="1" selected="0">
            <x v="3"/>
          </reference>
          <reference field="3" count="1" selected="0">
            <x v="0"/>
          </reference>
          <reference field="4" count="1" selected="0">
            <x v="7"/>
          </reference>
          <reference field="5" count="2">
            <x v="14"/>
            <x v="61"/>
          </reference>
        </references>
      </pivotArea>
    </format>
    <format dxfId="41">
      <pivotArea dataOnly="0" labelOnly="1" fieldPosition="0">
        <references count="6">
          <reference field="0" count="1" selected="0">
            <x v="0"/>
          </reference>
          <reference field="1" count="1" selected="0">
            <x v="19"/>
          </reference>
          <reference field="2" count="1" selected="0">
            <x v="5"/>
          </reference>
          <reference field="3" count="1" selected="0">
            <x v="0"/>
          </reference>
          <reference field="4" count="1" selected="0">
            <x v="10"/>
          </reference>
          <reference field="5" count="5">
            <x v="9"/>
            <x v="33"/>
            <x v="64"/>
            <x v="69"/>
            <x v="93"/>
          </reference>
        </references>
      </pivotArea>
    </format>
    <format dxfId="40">
      <pivotArea dataOnly="0" labelOnly="1" fieldPosition="0">
        <references count="6">
          <reference field="0" count="1" selected="0">
            <x v="1"/>
          </reference>
          <reference field="1" count="1" selected="0">
            <x v="14"/>
          </reference>
          <reference field="2" count="1" selected="0">
            <x v="17"/>
          </reference>
          <reference field="3" count="1" selected="0">
            <x v="0"/>
          </reference>
          <reference field="4" count="1" selected="0">
            <x v="7"/>
          </reference>
          <reference field="5" count="8">
            <x v="10"/>
            <x v="38"/>
            <x v="49"/>
            <x v="70"/>
            <x v="98"/>
            <x v="106"/>
            <x v="112"/>
            <x v="116"/>
          </reference>
        </references>
      </pivotArea>
    </format>
    <format dxfId="39">
      <pivotArea dataOnly="0" labelOnly="1" fieldPosition="0">
        <references count="6">
          <reference field="0" count="1" selected="0">
            <x v="1"/>
          </reference>
          <reference field="1" count="1" selected="0">
            <x v="15"/>
          </reference>
          <reference field="2" count="1" selected="0">
            <x v="4"/>
          </reference>
          <reference field="3" count="1" selected="0">
            <x v="0"/>
          </reference>
          <reference field="4" count="1" selected="0">
            <x v="5"/>
          </reference>
          <reference field="5" count="2">
            <x v="43"/>
            <x v="119"/>
          </reference>
        </references>
      </pivotArea>
    </format>
    <format dxfId="38">
      <pivotArea dataOnly="0" labelOnly="1" fieldPosition="0">
        <references count="6">
          <reference field="0" count="1" selected="0">
            <x v="1"/>
          </reference>
          <reference field="1" count="1" selected="0">
            <x v="15"/>
          </reference>
          <reference field="2" count="1" selected="0">
            <x v="4"/>
          </reference>
          <reference field="3" count="1" selected="0">
            <x v="0"/>
          </reference>
          <reference field="4" count="1" selected="0">
            <x v="7"/>
          </reference>
          <reference field="5" count="1">
            <x v="110"/>
          </reference>
        </references>
      </pivotArea>
    </format>
    <format dxfId="37">
      <pivotArea dataOnly="0" labelOnly="1" fieldPosition="0">
        <references count="6">
          <reference field="0" count="1" selected="0">
            <x v="1"/>
          </reference>
          <reference field="1" count="1" selected="0">
            <x v="15"/>
          </reference>
          <reference field="2" count="1" selected="0">
            <x v="4"/>
          </reference>
          <reference field="3" count="1" selected="0">
            <x v="0"/>
          </reference>
          <reference field="4" count="1" selected="0">
            <x v="12"/>
          </reference>
          <reference field="5" count="3">
            <x v="0"/>
            <x v="24"/>
            <x v="115"/>
          </reference>
        </references>
      </pivotArea>
    </format>
    <format dxfId="36">
      <pivotArea dataOnly="0" labelOnly="1" fieldPosition="0">
        <references count="6">
          <reference field="0" count="1" selected="0">
            <x v="1"/>
          </reference>
          <reference field="1" count="1" selected="0">
            <x v="15"/>
          </reference>
          <reference field="2" count="1" selected="0">
            <x v="4"/>
          </reference>
          <reference field="3" count="1" selected="0">
            <x v="0"/>
          </reference>
          <reference field="4" count="1" selected="0">
            <x v="13"/>
          </reference>
          <reference field="5" count="1">
            <x v="52"/>
          </reference>
        </references>
      </pivotArea>
    </format>
    <format dxfId="35">
      <pivotArea dataOnly="0" labelOnly="1" fieldPosition="0">
        <references count="6">
          <reference field="0" count="1" selected="0">
            <x v="1"/>
          </reference>
          <reference field="1" count="1" selected="0">
            <x v="15"/>
          </reference>
          <reference field="2" count="1" selected="0">
            <x v="6"/>
          </reference>
          <reference field="3" count="1" selected="0">
            <x v="0"/>
          </reference>
          <reference field="4" count="1" selected="0">
            <x v="4"/>
          </reference>
          <reference field="5" count="1">
            <x v="108"/>
          </reference>
        </references>
      </pivotArea>
    </format>
    <format dxfId="34">
      <pivotArea dataOnly="0" labelOnly="1" fieldPosition="0">
        <references count="6">
          <reference field="0" count="1" selected="0">
            <x v="1"/>
          </reference>
          <reference field="1" count="1" selected="0">
            <x v="15"/>
          </reference>
          <reference field="2" count="1" selected="0">
            <x v="6"/>
          </reference>
          <reference field="3" count="1" selected="0">
            <x v="0"/>
          </reference>
          <reference field="4" count="1" selected="0">
            <x v="15"/>
          </reference>
          <reference field="5" count="2">
            <x v="83"/>
            <x v="88"/>
          </reference>
        </references>
      </pivotArea>
    </format>
    <format dxfId="33">
      <pivotArea dataOnly="0" labelOnly="1" fieldPosition="0">
        <references count="6">
          <reference field="0" count="1" selected="0">
            <x v="2"/>
          </reference>
          <reference field="1" count="1" selected="0">
            <x v="0"/>
          </reference>
          <reference field="2" count="1" selected="0">
            <x v="15"/>
          </reference>
          <reference field="3" count="1" selected="0">
            <x v="5"/>
          </reference>
          <reference field="4" count="1" selected="0">
            <x v="15"/>
          </reference>
          <reference field="5" count="9">
            <x v="23"/>
            <x v="34"/>
            <x v="66"/>
            <x v="71"/>
            <x v="100"/>
            <x v="102"/>
            <x v="109"/>
            <x v="117"/>
            <x v="120"/>
          </reference>
        </references>
      </pivotArea>
    </format>
    <format dxfId="32">
      <pivotArea dataOnly="0" labelOnly="1" fieldPosition="0">
        <references count="6">
          <reference field="0" count="1" selected="0">
            <x v="2"/>
          </reference>
          <reference field="1" count="1" selected="0">
            <x v="1"/>
          </reference>
          <reference field="2" count="1" selected="0">
            <x v="0"/>
          </reference>
          <reference field="3" count="1" selected="0">
            <x v="5"/>
          </reference>
          <reference field="4" count="1" selected="0">
            <x v="3"/>
          </reference>
          <reference field="5" count="3">
            <x v="11"/>
            <x v="36"/>
            <x v="80"/>
          </reference>
        </references>
      </pivotArea>
    </format>
    <format dxfId="31">
      <pivotArea dataOnly="0" labelOnly="1" fieldPosition="0">
        <references count="6">
          <reference field="0" count="1" selected="0">
            <x v="2"/>
          </reference>
          <reference field="1" count="1" selected="0">
            <x v="1"/>
          </reference>
          <reference field="2" count="1" selected="0">
            <x v="0"/>
          </reference>
          <reference field="3" count="1" selected="0">
            <x v="5"/>
          </reference>
          <reference field="4" count="1" selected="0">
            <x v="15"/>
          </reference>
          <reference field="5" count="1">
            <x v="51"/>
          </reference>
        </references>
      </pivotArea>
    </format>
    <format dxfId="30">
      <pivotArea dataOnly="0" labelOnly="1" fieldPosition="0">
        <references count="6">
          <reference field="0" count="1" selected="0">
            <x v="2"/>
          </reference>
          <reference field="1" count="1" selected="0">
            <x v="7"/>
          </reference>
          <reference field="2" count="1" selected="0">
            <x v="0"/>
          </reference>
          <reference field="3" count="1" selected="0">
            <x v="6"/>
          </reference>
          <reference field="4" count="1" selected="0">
            <x v="0"/>
          </reference>
          <reference field="5" count="4">
            <x v="8"/>
            <x v="31"/>
            <x v="62"/>
            <x v="72"/>
          </reference>
        </references>
      </pivotArea>
    </format>
    <format dxfId="29">
      <pivotArea dataOnly="0" labelOnly="1" fieldPosition="0">
        <references count="6">
          <reference field="0" count="1" selected="0">
            <x v="2"/>
          </reference>
          <reference field="1" count="1" selected="0">
            <x v="10"/>
          </reference>
          <reference field="2" count="1" selected="0">
            <x v="15"/>
          </reference>
          <reference field="3" count="1" selected="0">
            <x v="5"/>
          </reference>
          <reference field="4" count="1" selected="0">
            <x v="0"/>
          </reference>
          <reference field="5" count="4">
            <x v="4"/>
            <x v="35"/>
            <x v="74"/>
            <x v="92"/>
          </reference>
        </references>
      </pivotArea>
    </format>
    <format dxfId="28">
      <pivotArea dataOnly="0" labelOnly="1" fieldPosition="0">
        <references count="6">
          <reference field="0" count="1" selected="0">
            <x v="2"/>
          </reference>
          <reference field="1" count="1" selected="0">
            <x v="10"/>
          </reference>
          <reference field="2" count="1" selected="0">
            <x v="15"/>
          </reference>
          <reference field="3" count="1" selected="0">
            <x v="5"/>
          </reference>
          <reference field="4" count="1" selected="0">
            <x v="15"/>
          </reference>
          <reference field="5" count="1">
            <x v="57"/>
          </reference>
        </references>
      </pivotArea>
    </format>
    <format dxfId="27">
      <pivotArea dataOnly="0" labelOnly="1" fieldPosition="0">
        <references count="6">
          <reference field="0" count="1" selected="0">
            <x v="2"/>
          </reference>
          <reference field="1" count="1" selected="0">
            <x v="20"/>
          </reference>
          <reference field="2" count="1" selected="0">
            <x v="0"/>
          </reference>
          <reference field="3" count="1" selected="0">
            <x v="1"/>
          </reference>
          <reference field="4" count="1" selected="0">
            <x v="13"/>
          </reference>
          <reference field="5" count="1">
            <x v="17"/>
          </reference>
        </references>
      </pivotArea>
    </format>
    <format dxfId="26">
      <pivotArea dataOnly="0" labelOnly="1" fieldPosition="0">
        <references count="6">
          <reference field="0" count="1" selected="0">
            <x v="2"/>
          </reference>
          <reference field="1" count="1" selected="0">
            <x v="20"/>
          </reference>
          <reference field="2" count="1" selected="0">
            <x v="0"/>
          </reference>
          <reference field="3" count="1" selected="0">
            <x v="6"/>
          </reference>
          <reference field="4" count="1" selected="0">
            <x v="0"/>
          </reference>
          <reference field="5" count="1">
            <x v="42"/>
          </reference>
        </references>
      </pivotArea>
    </format>
    <format dxfId="25">
      <pivotArea dataOnly="0" labelOnly="1" fieldPosition="0">
        <references count="6">
          <reference field="0" count="1" selected="0">
            <x v="3"/>
          </reference>
          <reference field="1" count="1" selected="0">
            <x v="3"/>
          </reference>
          <reference field="2" count="1" selected="0">
            <x v="13"/>
          </reference>
          <reference field="3" count="1" selected="0">
            <x v="0"/>
          </reference>
          <reference field="4" count="1" selected="0">
            <x v="1"/>
          </reference>
          <reference field="5" count="1">
            <x v="5"/>
          </reference>
        </references>
      </pivotArea>
    </format>
    <format dxfId="24">
      <pivotArea dataOnly="0" labelOnly="1" fieldPosition="0">
        <references count="6">
          <reference field="0" count="1" selected="0">
            <x v="3"/>
          </reference>
          <reference field="1" count="1" selected="0">
            <x v="3"/>
          </reference>
          <reference field="2" count="1" selected="0">
            <x v="13"/>
          </reference>
          <reference field="3" count="1" selected="0">
            <x v="0"/>
          </reference>
          <reference field="4" count="1" selected="0">
            <x v="11"/>
          </reference>
          <reference field="5" count="1">
            <x v="30"/>
          </reference>
        </references>
      </pivotArea>
    </format>
    <format dxfId="23">
      <pivotArea dataOnly="0" labelOnly="1" fieldPosition="0">
        <references count="6">
          <reference field="0" count="1" selected="0">
            <x v="3"/>
          </reference>
          <reference field="1" count="1" selected="0">
            <x v="6"/>
          </reference>
          <reference field="2" count="1" selected="0">
            <x v="9"/>
          </reference>
          <reference field="3" count="1" selected="0">
            <x v="0"/>
          </reference>
          <reference field="4" count="1" selected="0">
            <x v="7"/>
          </reference>
          <reference field="5" count="2">
            <x v="3"/>
            <x v="27"/>
          </reference>
        </references>
      </pivotArea>
    </format>
    <format dxfId="22">
      <pivotArea dataOnly="0" labelOnly="1" fieldPosition="0">
        <references count="6">
          <reference field="0" count="1" selected="0">
            <x v="3"/>
          </reference>
          <reference field="1" count="1" selected="0">
            <x v="6"/>
          </reference>
          <reference field="2" count="1" selected="0">
            <x v="12"/>
          </reference>
          <reference field="3" count="1" selected="0">
            <x v="0"/>
          </reference>
          <reference field="4" count="1" selected="0">
            <x v="6"/>
          </reference>
          <reference field="5" count="3">
            <x v="50"/>
            <x v="77"/>
            <x v="94"/>
          </reference>
        </references>
      </pivotArea>
    </format>
    <format dxfId="21">
      <pivotArea dataOnly="0" labelOnly="1" fieldPosition="0">
        <references count="6">
          <reference field="0" count="1" selected="0">
            <x v="3"/>
          </reference>
          <reference field="1" count="1" selected="0">
            <x v="9"/>
          </reference>
          <reference field="2" count="1" selected="0">
            <x v="11"/>
          </reference>
          <reference field="3" count="1" selected="0">
            <x v="0"/>
          </reference>
          <reference field="4" count="1" selected="0">
            <x v="16"/>
          </reference>
          <reference field="5" count="6">
            <x v="2"/>
            <x v="54"/>
            <x v="75"/>
            <x v="89"/>
            <x v="104"/>
            <x v="111"/>
          </reference>
        </references>
      </pivotArea>
    </format>
    <format dxfId="20">
      <pivotArea dataOnly="0" labelOnly="1" fieldPosition="0">
        <references count="6">
          <reference field="0" count="1" selected="0">
            <x v="3"/>
          </reference>
          <reference field="1" count="1" selected="0">
            <x v="9"/>
          </reference>
          <reference field="2" count="1" selected="0">
            <x v="11"/>
          </reference>
          <reference field="3" count="1" selected="0">
            <x v="0"/>
          </reference>
          <reference field="4" count="1" selected="0">
            <x v="17"/>
          </reference>
          <reference field="5" count="1">
            <x v="26"/>
          </reference>
        </references>
      </pivotArea>
    </format>
    <format dxfId="19">
      <pivotArea dataOnly="0" labelOnly="1" fieldPosition="0">
        <references count="6">
          <reference field="0" count="1" selected="0">
            <x v="3"/>
          </reference>
          <reference field="1" count="1" selected="0">
            <x v="11"/>
          </reference>
          <reference field="2" count="1" selected="0">
            <x v="14"/>
          </reference>
          <reference field="3" count="1" selected="0">
            <x v="0"/>
          </reference>
          <reference field="4" count="1" selected="0">
            <x v="13"/>
          </reference>
          <reference field="5" count="9">
            <x v="15"/>
            <x v="25"/>
            <x v="59"/>
            <x v="81"/>
            <x v="97"/>
            <x v="107"/>
            <x v="113"/>
            <x v="114"/>
            <x v="118"/>
          </reference>
        </references>
      </pivotArea>
    </format>
    <format dxfId="18">
      <pivotArea dataOnly="0" labelOnly="1" fieldPosition="0">
        <references count="6">
          <reference field="0" count="1" selected="0">
            <x v="3"/>
          </reference>
          <reference field="1" count="1" selected="0">
            <x v="12"/>
          </reference>
          <reference field="2" count="1" selected="0">
            <x v="7"/>
          </reference>
          <reference field="3" count="1" selected="0">
            <x v="0"/>
          </reference>
          <reference field="4" count="1" selected="0">
            <x v="14"/>
          </reference>
          <reference field="5" count="1">
            <x v="99"/>
          </reference>
        </references>
      </pivotArea>
    </format>
    <format dxfId="17">
      <pivotArea dataOnly="0" labelOnly="1" fieldPosition="0">
        <references count="6">
          <reference field="0" count="1" selected="0">
            <x v="3"/>
          </reference>
          <reference field="1" count="1" selected="0">
            <x v="12"/>
          </reference>
          <reference field="2" count="1" selected="0">
            <x v="16"/>
          </reference>
          <reference field="3" count="1" selected="0">
            <x v="0"/>
          </reference>
          <reference field="4" count="1" selected="0">
            <x v="2"/>
          </reference>
          <reference field="5" count="1">
            <x v="78"/>
          </reference>
        </references>
      </pivotArea>
    </format>
    <format dxfId="16">
      <pivotArea dataOnly="0" labelOnly="1" fieldPosition="0">
        <references count="6">
          <reference field="0" count="1" selected="0">
            <x v="3"/>
          </reference>
          <reference field="1" count="1" selected="0">
            <x v="12"/>
          </reference>
          <reference field="2" count="1" selected="0">
            <x v="16"/>
          </reference>
          <reference field="3" count="1" selected="0">
            <x v="0"/>
          </reference>
          <reference field="4" count="1" selected="0">
            <x v="6"/>
          </reference>
          <reference field="5" count="1">
            <x v="44"/>
          </reference>
        </references>
      </pivotArea>
    </format>
    <format dxfId="15">
      <pivotArea dataOnly="0" labelOnly="1" fieldPosition="0">
        <references count="6">
          <reference field="0" count="1" selected="0">
            <x v="3"/>
          </reference>
          <reference field="1" count="1" selected="0">
            <x v="12"/>
          </reference>
          <reference field="2" count="1" selected="0">
            <x v="16"/>
          </reference>
          <reference field="3" count="1" selected="0">
            <x v="0"/>
          </reference>
          <reference field="4" count="1" selected="0">
            <x v="18"/>
          </reference>
          <reference field="5" count="2">
            <x v="6"/>
            <x v="67"/>
          </reference>
        </references>
      </pivotArea>
    </format>
    <format dxfId="14">
      <pivotArea dataOnly="0" labelOnly="1" fieldPosition="0">
        <references count="6">
          <reference field="0" count="1" selected="0">
            <x v="3"/>
          </reference>
          <reference field="1" count="1" selected="0">
            <x v="21"/>
          </reference>
          <reference field="2" count="1" selected="0">
            <x v="2"/>
          </reference>
          <reference field="3" count="1" selected="0">
            <x v="0"/>
          </reference>
          <reference field="4" count="1" selected="0">
            <x v="3"/>
          </reference>
          <reference field="5" count="3">
            <x v="55"/>
            <x v="86"/>
            <x v="95"/>
          </reference>
        </references>
      </pivotArea>
    </format>
    <format dxfId="13">
      <pivotArea dataOnly="0" labelOnly="1" fieldPosition="0">
        <references count="6">
          <reference field="0" count="1" selected="0">
            <x v="3"/>
          </reference>
          <reference field="1" count="1" selected="0">
            <x v="21"/>
          </reference>
          <reference field="2" count="1" selected="0">
            <x v="2"/>
          </reference>
          <reference field="3" count="1" selected="0">
            <x v="0"/>
          </reference>
          <reference field="4" count="1" selected="0">
            <x v="13"/>
          </reference>
          <reference field="5" count="2">
            <x v="22"/>
            <x v="47"/>
          </reference>
        </references>
      </pivotArea>
    </format>
    <format dxfId="12">
      <pivotArea dataOnly="0" labelOnly="1" fieldPosition="0">
        <references count="6">
          <reference field="0" count="1" selected="0">
            <x v="4"/>
          </reference>
          <reference field="1" count="1" selected="0">
            <x v="2"/>
          </reference>
          <reference field="2" count="1" selected="0">
            <x v="1"/>
          </reference>
          <reference field="3" count="1" selected="0">
            <x v="0"/>
          </reference>
          <reference field="4" count="1" selected="0">
            <x v="5"/>
          </reference>
          <reference field="5" count="5">
            <x v="12"/>
            <x v="56"/>
            <x v="79"/>
            <x v="101"/>
            <x v="105"/>
          </reference>
        </references>
      </pivotArea>
    </format>
    <format dxfId="11">
      <pivotArea dataOnly="0" labelOnly="1" fieldPosition="0">
        <references count="6">
          <reference field="0" count="1" selected="0">
            <x v="4"/>
          </reference>
          <reference field="1" count="1" selected="0">
            <x v="2"/>
          </reference>
          <reference field="2" count="1" selected="0">
            <x v="1"/>
          </reference>
          <reference field="3" count="1" selected="0">
            <x v="5"/>
          </reference>
          <reference field="4" count="1" selected="0">
            <x v="5"/>
          </reference>
          <reference field="5" count="1">
            <x v="41"/>
          </reference>
        </references>
      </pivotArea>
    </format>
    <format dxfId="10">
      <pivotArea dataOnly="0" labelOnly="1" fieldPosition="0">
        <references count="6">
          <reference field="0" count="1" selected="0">
            <x v="4"/>
          </reference>
          <reference field="1" count="1" selected="0">
            <x v="4"/>
          </reference>
          <reference field="2" count="1" selected="0">
            <x v="7"/>
          </reference>
          <reference field="3" count="1" selected="0">
            <x v="0"/>
          </reference>
          <reference field="4" count="1" selected="0">
            <x v="6"/>
          </reference>
          <reference field="5" count="1">
            <x v="53"/>
          </reference>
        </references>
      </pivotArea>
    </format>
    <format dxfId="9">
      <pivotArea dataOnly="0" labelOnly="1" fieldPosition="0">
        <references count="6">
          <reference field="0" count="1" selected="0">
            <x v="4"/>
          </reference>
          <reference field="1" count="1" selected="0">
            <x v="4"/>
          </reference>
          <reference field="2" count="1" selected="0">
            <x v="7"/>
          </reference>
          <reference field="3" count="1" selected="0">
            <x v="0"/>
          </reference>
          <reference field="4" count="1" selected="0">
            <x v="14"/>
          </reference>
          <reference field="5" count="3">
            <x v="18"/>
            <x v="48"/>
            <x v="84"/>
          </reference>
        </references>
      </pivotArea>
    </format>
    <format dxfId="8">
      <pivotArea dataOnly="0" labelOnly="1" fieldPosition="0">
        <references count="6">
          <reference field="0" count="1" selected="0">
            <x v="4"/>
          </reference>
          <reference field="1" count="1" selected="0">
            <x v="4"/>
          </reference>
          <reference field="2" count="1" selected="0">
            <x v="7"/>
          </reference>
          <reference field="3" count="1" selected="0">
            <x v="0"/>
          </reference>
          <reference field="4" count="1" selected="0">
            <x v="17"/>
          </reference>
          <reference field="5" count="1">
            <x v="91"/>
          </reference>
        </references>
      </pivotArea>
    </format>
    <format dxfId="7">
      <pivotArea dataOnly="0" labelOnly="1" fieldPosition="0">
        <references count="6">
          <reference field="0" count="1" selected="0">
            <x v="4"/>
          </reference>
          <reference field="1" count="1" selected="0">
            <x v="13"/>
          </reference>
          <reference field="2" count="1" selected="0">
            <x v="7"/>
          </reference>
          <reference field="3" count="1" selected="0">
            <x v="1"/>
          </reference>
          <reference field="4" count="1" selected="0">
            <x v="14"/>
          </reference>
          <reference field="5" count="6">
            <x v="13"/>
            <x v="40"/>
            <x v="60"/>
            <x v="76"/>
            <x v="96"/>
            <x v="103"/>
          </reference>
        </references>
      </pivotArea>
    </format>
    <format dxfId="6">
      <pivotArea dataOnly="0" labelOnly="1" fieldPosition="0">
        <references count="6">
          <reference field="0" count="1" selected="0">
            <x v="4"/>
          </reference>
          <reference field="1" count="1" selected="0">
            <x v="22"/>
          </reference>
          <reference field="2" count="1" selected="0">
            <x v="1"/>
          </reference>
          <reference field="3" count="1" selected="0">
            <x v="0"/>
          </reference>
          <reference field="4" count="1" selected="0">
            <x v="5"/>
          </reference>
          <reference field="5" count="2">
            <x v="65"/>
            <x v="73"/>
          </reference>
        </references>
      </pivotArea>
    </format>
    <format dxfId="5">
      <pivotArea dataOnly="0" labelOnly="1" fieldPosition="0">
        <references count="6">
          <reference field="0" count="1" selected="0">
            <x v="4"/>
          </reference>
          <reference field="1" count="1" selected="0">
            <x v="22"/>
          </reference>
          <reference field="2" count="1" selected="0">
            <x v="1"/>
          </reference>
          <reference field="3" count="1" selected="0">
            <x v="1"/>
          </reference>
          <reference field="4" count="1" selected="0">
            <x v="5"/>
          </reference>
          <reference field="5" count="1">
            <x v="39"/>
          </reference>
        </references>
      </pivotArea>
    </format>
    <format dxfId="4">
      <pivotArea dataOnly="0" labelOnly="1" fieldPosition="0">
        <references count="6">
          <reference field="0" count="1" selected="0">
            <x v="4"/>
          </reference>
          <reference field="1" count="1" selected="0">
            <x v="22"/>
          </reference>
          <reference field="2" count="1" selected="0">
            <x v="1"/>
          </reference>
          <reference field="3" count="1" selected="0">
            <x v="5"/>
          </reference>
          <reference field="4" count="1" selected="0">
            <x v="5"/>
          </reference>
          <reference field="5" count="1">
            <x v="7"/>
          </reference>
        </references>
      </pivotArea>
    </format>
    <format dxfId="3">
      <pivotArea dataOnly="0" labelOnly="1" fieldPosition="0">
        <references count="6">
          <reference field="0" count="1" selected="0">
            <x v="5"/>
          </reference>
          <reference field="1" count="1" selected="0">
            <x v="5"/>
          </reference>
          <reference field="2" count="1" selected="0">
            <x v="10"/>
          </reference>
          <reference field="3" count="1" selected="0">
            <x v="4"/>
          </reference>
          <reference field="4" count="1" selected="0">
            <x v="0"/>
          </reference>
          <reference field="5" count="5">
            <x v="20"/>
            <x v="45"/>
            <x v="63"/>
            <x v="85"/>
            <x v="87"/>
          </reference>
        </references>
      </pivotArea>
    </format>
    <format dxfId="2">
      <pivotArea dataOnly="0" labelOnly="1" fieldPosition="0">
        <references count="6">
          <reference field="0" count="1" selected="0">
            <x v="5"/>
          </reference>
          <reference field="1" count="1" selected="0">
            <x v="8"/>
          </reference>
          <reference field="2" count="1" selected="0">
            <x v="10"/>
          </reference>
          <reference field="3" count="1" selected="0">
            <x v="3"/>
          </reference>
          <reference field="4" count="1" selected="0">
            <x v="4"/>
          </reference>
          <reference field="5" count="1">
            <x v="21"/>
          </reference>
        </references>
      </pivotArea>
    </format>
    <format dxfId="1">
      <pivotArea dataOnly="0" labelOnly="1" fieldPosition="0">
        <references count="6">
          <reference field="0" count="1" selected="0">
            <x v="5"/>
          </reference>
          <reference field="1" count="1" selected="0">
            <x v="8"/>
          </reference>
          <reference field="2" count="1" selected="0">
            <x v="10"/>
          </reference>
          <reference field="3" count="1" selected="0">
            <x v="7"/>
          </reference>
          <reference field="4" count="1" selected="0">
            <x v="4"/>
          </reference>
          <reference field="5" count="1">
            <x v="29"/>
          </reference>
        </references>
      </pivotArea>
    </format>
    <format dxfId="0">
      <pivotArea dataOnly="0" labelOnly="1" fieldPosition="0">
        <references count="6">
          <reference field="0" count="1" selected="0">
            <x v="5"/>
          </reference>
          <reference field="1" count="1" selected="0">
            <x v="23"/>
          </reference>
          <reference field="2" count="1" selected="0">
            <x v="10"/>
          </reference>
          <reference field="3" count="1" selected="0">
            <x v="2"/>
          </reference>
          <reference field="4" count="1" selected="0">
            <x v="0"/>
          </reference>
          <reference field="5" count="2">
            <x v="19"/>
            <x v="46"/>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6.xml.rels><?xml version="1.0" encoding="UTF-8" standalone="yes"?>
<Relationships xmlns="http://schemas.openxmlformats.org/package/2006/relationships"><Relationship Id="rId8" Type="http://schemas.openxmlformats.org/officeDocument/2006/relationships/hyperlink" Target="../../../../../../../../../../../:f:/r/personal/mauricioj_lopez_scj_gov_co/Documents/SOPORTES%20POA/Capacitaciones?csf=1&amp;web=1&amp;e=ImwD0r" TargetMode="External"/><Relationship Id="rId13" Type="http://schemas.openxmlformats.org/officeDocument/2006/relationships/printerSettings" Target="../printerSettings/printerSettings3.bin"/><Relationship Id="rId3" Type="http://schemas.openxmlformats.org/officeDocument/2006/relationships/hyperlink" Target="https://scj.gov.co/es/transparencia/planeacion/pol%C3%ADticas-lineamientos-y-manuales/seguimiento-al-plan-estrat%C3%A9gico-7" TargetMode="External"/><Relationship Id="rId7" Type="http://schemas.openxmlformats.org/officeDocument/2006/relationships/hyperlink" Target="../../../../../../../../../../../:f:/r/personal/mauricioj_lopez_scj_gov_co/Documents/SOPORTES%20POA/Instrucci%C3%B3n%20de%20procesos%20disciplinarios%20segundo%20trimestre?csf=1&amp;web=1&amp;e=wkUgnS" TargetMode="External"/><Relationship Id="rId12" Type="http://schemas.openxmlformats.org/officeDocument/2006/relationships/hyperlink" Target="https://scjgovcol.sharepoint.com/sites/OficinaAsesoradePlaneacin/Documentos%20compartidos/Forms/AllItems.aspx?ct=1704484796362&amp;or=OWA%2DNT&amp;cid=d08a7865%2D5ef0%2D55be%2D5bac%2D21c2d932a176&amp;ga=1&amp;id=%2Fsites%2FOficinaAsesoradePlaneacin%2FDocumentos%20compartidos%2FEVIDENCIAS%20SIG%2FPOA%2F2023%2FCONTROL%20DISCIPLINARIO&amp;viewid=a65e41cb%2D8bf7%2D444c%2D8b0e%2D18182b3957a0" TargetMode="External"/><Relationship Id="rId2" Type="http://schemas.openxmlformats.org/officeDocument/2006/relationships/hyperlink" Target="https://scj.gov.co/es/transparencia/planeacion-presupuesto-ingresos/plan-accion" TargetMode="External"/><Relationship Id="rId1" Type="http://schemas.openxmlformats.org/officeDocument/2006/relationships/hyperlink" Target="https://scjgovcol.sharepoint.com/:f:/r/sites/OficinaAsesoradePlaneacin/Documentos%20compartidos/EVIDENCIAS%20SIG/POA/2023/PLANEACI%C3%93N/CUARTO%20TRIMESTRE/META%209?csf=1&amp;web=1&amp;e=RGImKA" TargetMode="External"/><Relationship Id="rId6" Type="http://schemas.openxmlformats.org/officeDocument/2006/relationships/hyperlink" Target="../../../../../../../../../../../:f:/r/personal/mauricioj_lopez_scj_gov_co/Documents/SOPORTES%20POA?csf=1&amp;web=1&amp;e=dz8xiD" TargetMode="External"/><Relationship Id="rId11" Type="http://schemas.openxmlformats.org/officeDocument/2006/relationships/hyperlink" Target="/../../../../../../../../:f:/r/sites/OficinaAsesoradePlaneacin/Documentos%20compartidos/EVIDENCIAS%20SIG/POA/2023/C4/SEGUNDO%20TRIMESTRE/META%203?csf=1&amp;web=1&amp;e=wcS97w" TargetMode="External"/><Relationship Id="rId5" Type="http://schemas.openxmlformats.org/officeDocument/2006/relationships/hyperlink" Target="../../../../../../../../../../../:f:/r/personal/mauricioj_lopez_scj_gov_co/Documents/SOPORTES%20POA/Capacitaciones?csf=1&amp;web=1&amp;e=ImwD0r" TargetMode="External"/><Relationship Id="rId15" Type="http://schemas.microsoft.com/office/2019/04/relationships/namedSheetView" Target="../namedSheetViews/namedSheetView1.xml"/><Relationship Id="rId10" Type="http://schemas.openxmlformats.org/officeDocument/2006/relationships/hyperlink" Target="/../../../../../../../../:f:/r/sites/OficinaAsesoradePlaneacin/Documentos%20compartidos/EVIDENCIAS%20SIG/POA/2023/C4/SEGUNDO%20TRIMESTRE/META%202?csf=1&amp;web=1&amp;e=lJkpBB" TargetMode="External"/><Relationship Id="rId4" Type="http://schemas.openxmlformats.org/officeDocument/2006/relationships/hyperlink" Target="https://scj.gov.co/sites/default/files/control/Inf-Riesgos-I-trim-2023_0.pdf" TargetMode="External"/><Relationship Id="rId9" Type="http://schemas.openxmlformats.org/officeDocument/2006/relationships/hyperlink" Target="/../../../../../../../../:f:/r/sites/OficinaAsesoradePlaneacin/Documentos%20compartidos/EVIDENCIAS%20SIG/POA/2023/C4/SEGUNDO%20TRIMESTRE/META%201?csf=1&amp;web=1&amp;e=URuazg" TargetMode="External"/><Relationship Id="rId14"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47"/>
  <sheetViews>
    <sheetView showGridLines="0" topLeftCell="A4" zoomScale="125" zoomScaleNormal="85" workbookViewId="0">
      <selection activeCell="E21" sqref="E21"/>
    </sheetView>
  </sheetViews>
  <sheetFormatPr baseColWidth="10" defaultColWidth="11.42578125" defaultRowHeight="15" x14ac:dyDescent="0.25"/>
  <cols>
    <col min="1" max="1" width="4.42578125" customWidth="1"/>
    <col min="2" max="2" width="9" customWidth="1"/>
    <col min="3" max="3" width="12.28515625" style="34" customWidth="1"/>
    <col min="4" max="4" width="70.42578125" style="34" customWidth="1"/>
    <col min="5" max="5" width="21.85546875" style="34" customWidth="1"/>
    <col min="6" max="8" width="12.28515625" style="34" customWidth="1"/>
    <col min="9" max="9" width="42.42578125" style="34" customWidth="1"/>
    <col min="10" max="11" width="12.28515625" style="34" customWidth="1"/>
    <col min="22" max="22" width="36.42578125" customWidth="1"/>
  </cols>
  <sheetData>
    <row r="1" spans="2:11" ht="102" customHeight="1" thickBot="1" x14ac:dyDescent="0.3">
      <c r="B1" s="349"/>
      <c r="C1" s="350"/>
      <c r="D1" s="351" t="s">
        <v>0</v>
      </c>
      <c r="E1" s="351"/>
      <c r="F1" s="351"/>
      <c r="G1" s="351"/>
      <c r="H1" s="351"/>
      <c r="I1" s="352" t="s">
        <v>1</v>
      </c>
      <c r="J1" s="353"/>
      <c r="K1" s="354"/>
    </row>
    <row r="2" spans="2:11" ht="15.75" thickBot="1" x14ac:dyDescent="0.3"/>
    <row r="3" spans="2:11" ht="21" thickBot="1" x14ac:dyDescent="0.3">
      <c r="B3" s="357" t="s">
        <v>2</v>
      </c>
      <c r="C3" s="358"/>
      <c r="D3" s="358"/>
      <c r="E3" s="358"/>
      <c r="F3" s="358"/>
      <c r="G3" s="358"/>
      <c r="H3" s="358"/>
      <c r="I3" s="358"/>
      <c r="J3" s="358"/>
      <c r="K3" s="359"/>
    </row>
    <row r="4" spans="2:11" ht="207.95" customHeight="1" thickBot="1" x14ac:dyDescent="0.3">
      <c r="B4" s="360" t="s">
        <v>3</v>
      </c>
      <c r="C4" s="361"/>
      <c r="D4" s="361"/>
      <c r="E4" s="361"/>
      <c r="F4" s="361"/>
      <c r="G4" s="361"/>
      <c r="H4" s="361"/>
      <c r="I4" s="361"/>
      <c r="J4" s="361"/>
      <c r="K4" s="362"/>
    </row>
    <row r="7" spans="2:11" ht="27" customHeight="1" x14ac:dyDescent="0.25">
      <c r="C7" s="150" t="s">
        <v>4</v>
      </c>
      <c r="D7" s="137" t="s">
        <v>5</v>
      </c>
      <c r="E7" s="150" t="s">
        <v>6</v>
      </c>
    </row>
    <row r="8" spans="2:11" x14ac:dyDescent="0.25">
      <c r="C8" s="151">
        <v>1</v>
      </c>
      <c r="D8" s="151" t="s">
        <v>7</v>
      </c>
      <c r="E8" s="152">
        <f>AVERAGE(E9:E13)</f>
        <v>0.99814000000000003</v>
      </c>
    </row>
    <row r="9" spans="2:11" x14ac:dyDescent="0.25">
      <c r="C9" s="49" t="s">
        <v>8</v>
      </c>
      <c r="D9" s="50" t="s">
        <v>7</v>
      </c>
      <c r="E9" s="146">
        <f>SUM('Plan de Acción - POA'!W40:W41)</f>
        <v>1</v>
      </c>
    </row>
    <row r="10" spans="2:11" x14ac:dyDescent="0.25">
      <c r="C10" s="49" t="s">
        <v>9</v>
      </c>
      <c r="D10" s="50" t="s">
        <v>10</v>
      </c>
      <c r="E10" s="147">
        <f>SUM('Plan de Acción - POA'!W46:W49)</f>
        <v>0.99069999999999991</v>
      </c>
    </row>
    <row r="11" spans="2:11" x14ac:dyDescent="0.25">
      <c r="C11" s="49" t="s">
        <v>11</v>
      </c>
      <c r="D11" s="50" t="s">
        <v>12</v>
      </c>
      <c r="E11" s="147">
        <f>SUM('Plan de Acción - POA'!W42:W45)</f>
        <v>1</v>
      </c>
    </row>
    <row r="12" spans="2:11" x14ac:dyDescent="0.25">
      <c r="C12" s="49" t="s">
        <v>13</v>
      </c>
      <c r="D12" s="51" t="s">
        <v>14</v>
      </c>
      <c r="E12" s="148">
        <f>SUM('Plan de Acción - POA'!W55:W63)</f>
        <v>0.99999999999999989</v>
      </c>
    </row>
    <row r="13" spans="2:11" x14ac:dyDescent="0.25">
      <c r="C13" s="49" t="s">
        <v>15</v>
      </c>
      <c r="D13" s="51" t="s">
        <v>16</v>
      </c>
      <c r="E13" s="148">
        <f>SUM('Plan de Acción - POA'!W50:W54)</f>
        <v>1</v>
      </c>
    </row>
    <row r="14" spans="2:11" x14ac:dyDescent="0.25">
      <c r="C14" s="154">
        <v>2</v>
      </c>
      <c r="D14" s="155" t="s">
        <v>17</v>
      </c>
      <c r="E14" s="153">
        <f>AVERAGE(E15:E17)</f>
        <v>0.9946666666666667</v>
      </c>
    </row>
    <row r="15" spans="2:11" x14ac:dyDescent="0.25">
      <c r="C15" s="49" t="s">
        <v>18</v>
      </c>
      <c r="D15" s="50" t="s">
        <v>17</v>
      </c>
      <c r="E15" s="146">
        <f>SUM('Plan de Acción - POA'!W64:W65)</f>
        <v>1.05</v>
      </c>
    </row>
    <row r="16" spans="2:11" x14ac:dyDescent="0.25">
      <c r="C16" s="49" t="s">
        <v>19</v>
      </c>
      <c r="D16" s="50" t="s">
        <v>20</v>
      </c>
      <c r="E16" s="146">
        <f>SUM('Plan de Acción - POA'!W66:W70)</f>
        <v>0.93399999999999994</v>
      </c>
    </row>
    <row r="17" spans="3:5" x14ac:dyDescent="0.25">
      <c r="C17" s="49" t="s">
        <v>21</v>
      </c>
      <c r="D17" s="51" t="s">
        <v>22</v>
      </c>
      <c r="E17" s="148">
        <f>SUM('Plan de Acción - POA'!W71:W72)</f>
        <v>1</v>
      </c>
    </row>
    <row r="18" spans="3:5" x14ac:dyDescent="0.25">
      <c r="C18" s="154">
        <v>3</v>
      </c>
      <c r="D18" s="155" t="s">
        <v>23</v>
      </c>
      <c r="E18" s="153">
        <f>AVERAGE(E19:E22)</f>
        <v>1.0033429251269037</v>
      </c>
    </row>
    <row r="19" spans="3:5" x14ac:dyDescent="0.25">
      <c r="C19" s="49" t="s">
        <v>24</v>
      </c>
      <c r="D19" s="50" t="s">
        <v>23</v>
      </c>
      <c r="E19" s="146">
        <f>SUM('Plan de Acción - POA'!W73:W76)</f>
        <v>1</v>
      </c>
    </row>
    <row r="20" spans="3:5" x14ac:dyDescent="0.25">
      <c r="C20" s="49" t="s">
        <v>25</v>
      </c>
      <c r="D20" s="50" t="s">
        <v>26</v>
      </c>
      <c r="E20" s="147">
        <f>SUM('Plan de Acción - POA'!W88:W93)</f>
        <v>1.0264467005076143</v>
      </c>
    </row>
    <row r="21" spans="3:5" x14ac:dyDescent="0.25">
      <c r="C21" s="49" t="s">
        <v>27</v>
      </c>
      <c r="D21" s="50" t="s">
        <v>28</v>
      </c>
      <c r="E21" s="147">
        <f>SUM('Plan de Acción - POA'!W83:W87)</f>
        <v>1.084975</v>
      </c>
    </row>
    <row r="22" spans="3:5" x14ac:dyDescent="0.25">
      <c r="C22" s="49" t="s">
        <v>29</v>
      </c>
      <c r="D22" s="50" t="s">
        <v>30</v>
      </c>
      <c r="E22" s="146">
        <f>SUM('Plan de Acción - POA'!W77:W82)</f>
        <v>0.90195000000000014</v>
      </c>
    </row>
    <row r="23" spans="3:5" x14ac:dyDescent="0.25">
      <c r="C23" s="154">
        <v>4</v>
      </c>
      <c r="D23" s="155" t="s">
        <v>31</v>
      </c>
      <c r="E23" s="153">
        <f>AVERAGE(E24:E29)</f>
        <v>1</v>
      </c>
    </row>
    <row r="24" spans="3:5" x14ac:dyDescent="0.25">
      <c r="C24" s="49" t="s">
        <v>32</v>
      </c>
      <c r="D24" s="50" t="s">
        <v>31</v>
      </c>
      <c r="E24" s="146">
        <f>SUM('Plan de Acción - POA'!W94:W98)</f>
        <v>1</v>
      </c>
    </row>
    <row r="25" spans="3:5" x14ac:dyDescent="0.25">
      <c r="C25" s="49" t="s">
        <v>33</v>
      </c>
      <c r="D25" s="50" t="s">
        <v>34</v>
      </c>
      <c r="E25" s="146">
        <f>SUM('Plan de Acción - POA'!W120:W126)</f>
        <v>1</v>
      </c>
    </row>
    <row r="26" spans="3:5" x14ac:dyDescent="0.25">
      <c r="C26" s="49" t="s">
        <v>35</v>
      </c>
      <c r="D26" s="50" t="s">
        <v>36</v>
      </c>
      <c r="E26" s="146">
        <f>SUM('Plan de Acción - POA'!W99:W100)</f>
        <v>1</v>
      </c>
    </row>
    <row r="27" spans="3:5" x14ac:dyDescent="0.25">
      <c r="C27" s="49" t="s">
        <v>37</v>
      </c>
      <c r="D27" s="50" t="s">
        <v>38</v>
      </c>
      <c r="E27" s="146">
        <f>SUM('Plan de Acción - POA'!W101:W105)</f>
        <v>1</v>
      </c>
    </row>
    <row r="28" spans="3:5" x14ac:dyDescent="0.25">
      <c r="C28" s="49" t="s">
        <v>39</v>
      </c>
      <c r="D28" s="50" t="s">
        <v>40</v>
      </c>
      <c r="E28" s="147">
        <f>SUM('Plan de Acción - POA'!W106:W110)</f>
        <v>1</v>
      </c>
    </row>
    <row r="29" spans="3:5" ht="15.75" thickBot="1" x14ac:dyDescent="0.3">
      <c r="C29" s="49" t="s">
        <v>41</v>
      </c>
      <c r="D29" s="50" t="s">
        <v>42</v>
      </c>
      <c r="E29" s="146">
        <f>SUM('Plan de Acción - POA'!W111:W119)</f>
        <v>1.0000000000000002</v>
      </c>
    </row>
    <row r="30" spans="3:5" x14ac:dyDescent="0.25">
      <c r="C30" s="154">
        <v>5</v>
      </c>
      <c r="D30" s="156" t="s">
        <v>43</v>
      </c>
      <c r="E30" s="157">
        <f>AVERAGE(E31:E36)</f>
        <v>1.0056039007092199</v>
      </c>
    </row>
    <row r="31" spans="3:5" x14ac:dyDescent="0.25">
      <c r="C31" s="49" t="s">
        <v>44</v>
      </c>
      <c r="D31" s="50" t="s">
        <v>45</v>
      </c>
      <c r="E31" s="147">
        <f>SUM('Plan de Acción - POA'!W14:W23)</f>
        <v>0.99999999999999989</v>
      </c>
    </row>
    <row r="32" spans="3:5" x14ac:dyDescent="0.25">
      <c r="C32" s="49" t="s">
        <v>46</v>
      </c>
      <c r="D32" s="51" t="s">
        <v>47</v>
      </c>
      <c r="E32" s="148">
        <f>SUM('Plan de Acción - POA'!W6:W13)</f>
        <v>1.039873404255319</v>
      </c>
    </row>
    <row r="33" spans="2:10" x14ac:dyDescent="0.25">
      <c r="C33" s="49" t="s">
        <v>48</v>
      </c>
      <c r="D33" s="51" t="s">
        <v>49</v>
      </c>
      <c r="E33" s="148">
        <f>SUM('Plan de Acción - POA'!W24:W28)</f>
        <v>1</v>
      </c>
    </row>
    <row r="34" spans="2:10" x14ac:dyDescent="0.25">
      <c r="C34" s="49" t="s">
        <v>50</v>
      </c>
      <c r="D34" s="50" t="s">
        <v>51</v>
      </c>
      <c r="E34" s="149">
        <f>SUM('Plan de Acción - POA'!W29:W31)</f>
        <v>1</v>
      </c>
    </row>
    <row r="35" spans="2:10" x14ac:dyDescent="0.25">
      <c r="C35" s="49" t="s">
        <v>52</v>
      </c>
      <c r="D35" s="50" t="s">
        <v>53</v>
      </c>
      <c r="E35" s="147">
        <f>SUM('Plan de Acción - POA'!W35:W39)</f>
        <v>0.99375000000000002</v>
      </c>
    </row>
    <row r="36" spans="2:10" x14ac:dyDescent="0.25">
      <c r="C36" s="49" t="s">
        <v>54</v>
      </c>
      <c r="D36" s="50" t="s">
        <v>55</v>
      </c>
      <c r="E36" s="146">
        <f>SUM('Plan de Acción - POA'!W32:W34)</f>
        <v>0.99999999999999989</v>
      </c>
    </row>
    <row r="37" spans="2:10" ht="18" x14ac:dyDescent="0.25">
      <c r="C37" s="355" t="s">
        <v>56</v>
      </c>
      <c r="D37" s="356"/>
      <c r="E37" s="158">
        <f>AVERAGE(E8,E14,E18,E23,E30)</f>
        <v>1.0003506985005581</v>
      </c>
    </row>
    <row r="40" spans="2:10" ht="15.75" thickBot="1" x14ac:dyDescent="0.3"/>
    <row r="41" spans="2:10" ht="15.75" x14ac:dyDescent="0.25">
      <c r="B41" s="344" t="s">
        <v>57</v>
      </c>
      <c r="C41" s="345"/>
      <c r="D41" s="345"/>
      <c r="E41" s="345"/>
      <c r="F41" s="345"/>
      <c r="G41" s="345"/>
      <c r="H41" s="345"/>
      <c r="I41" s="345"/>
      <c r="J41" s="346"/>
    </row>
    <row r="42" spans="2:10" ht="15.75" x14ac:dyDescent="0.25">
      <c r="B42" s="347" t="s">
        <v>58</v>
      </c>
      <c r="C42" s="348"/>
      <c r="D42" s="140" t="s">
        <v>59</v>
      </c>
      <c r="E42" s="341" t="s">
        <v>60</v>
      </c>
      <c r="F42" s="342"/>
      <c r="G42" s="342"/>
      <c r="H42" s="342"/>
      <c r="I42" s="342"/>
      <c r="J42" s="343"/>
    </row>
    <row r="43" spans="2:10" ht="114.95" customHeight="1" x14ac:dyDescent="0.25">
      <c r="B43" s="141" t="s">
        <v>61</v>
      </c>
      <c r="C43" s="141" t="s">
        <v>62</v>
      </c>
      <c r="D43" s="141" t="s">
        <v>62</v>
      </c>
      <c r="E43" s="340" t="s">
        <v>63</v>
      </c>
      <c r="F43" s="340"/>
      <c r="G43" s="340"/>
      <c r="H43" s="340"/>
      <c r="I43" s="340"/>
      <c r="J43" s="340"/>
    </row>
    <row r="44" spans="2:10" ht="174.95" customHeight="1" x14ac:dyDescent="0.25">
      <c r="B44" s="141" t="s">
        <v>64</v>
      </c>
      <c r="C44" s="141" t="s">
        <v>65</v>
      </c>
      <c r="D44" s="141" t="s">
        <v>65</v>
      </c>
      <c r="E44" s="340" t="s">
        <v>66</v>
      </c>
      <c r="F44" s="340"/>
      <c r="G44" s="340"/>
      <c r="H44" s="340"/>
      <c r="I44" s="340"/>
      <c r="J44" s="340"/>
    </row>
    <row r="45" spans="2:10" ht="221.1" customHeight="1" x14ac:dyDescent="0.25">
      <c r="B45" s="141">
        <v>3</v>
      </c>
      <c r="C45" s="142">
        <v>45107</v>
      </c>
      <c r="D45" s="142">
        <v>45107</v>
      </c>
      <c r="E45" s="340" t="s">
        <v>67</v>
      </c>
      <c r="F45" s="340"/>
      <c r="G45" s="340"/>
      <c r="H45" s="340"/>
      <c r="I45" s="340"/>
      <c r="J45" s="340"/>
    </row>
    <row r="46" spans="2:10" ht="273" customHeight="1" x14ac:dyDescent="0.25">
      <c r="B46" s="143">
        <v>4</v>
      </c>
      <c r="C46" s="144">
        <v>45198</v>
      </c>
      <c r="D46" s="145">
        <v>45198</v>
      </c>
      <c r="E46" s="340" t="s">
        <v>68</v>
      </c>
      <c r="F46" s="340"/>
      <c r="G46" s="340"/>
      <c r="H46" s="340"/>
      <c r="I46" s="340"/>
      <c r="J46" s="340"/>
    </row>
    <row r="47" spans="2:10" ht="149.1" customHeight="1" x14ac:dyDescent="0.25">
      <c r="B47" s="143">
        <v>5</v>
      </c>
      <c r="C47" s="144">
        <v>45229</v>
      </c>
      <c r="D47" s="145">
        <v>45229</v>
      </c>
      <c r="E47" s="340" t="s">
        <v>69</v>
      </c>
      <c r="F47" s="340"/>
      <c r="G47" s="340"/>
      <c r="H47" s="340"/>
      <c r="I47" s="340"/>
      <c r="J47" s="340"/>
    </row>
  </sheetData>
  <sheetProtection algorithmName="SHA-512" hashValue="92Foc1Re6BWlUqboJZ+/l4WYeO4WXXxD2CmR8kvRN2ged2KUggBYw3/xOn7PoaxAJmhPU4TM+QPBMIE2DEgs5g==" saltValue="RrP028WVaKixlBdow8RRbg==" spinCount="100000" sheet="1" objects="1" scenarios="1"/>
  <mergeCells count="14">
    <mergeCell ref="B41:J41"/>
    <mergeCell ref="B42:C42"/>
    <mergeCell ref="B1:C1"/>
    <mergeCell ref="D1:H1"/>
    <mergeCell ref="I1:K1"/>
    <mergeCell ref="C37:D37"/>
    <mergeCell ref="B3:K3"/>
    <mergeCell ref="B4:K4"/>
    <mergeCell ref="E47:J47"/>
    <mergeCell ref="E42:J42"/>
    <mergeCell ref="E43:J43"/>
    <mergeCell ref="E44:J44"/>
    <mergeCell ref="E45:J45"/>
    <mergeCell ref="E46:J46"/>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showGridLines="0" view="pageBreakPreview" topLeftCell="A2" zoomScale="90" zoomScaleNormal="100" zoomScaleSheetLayoutView="90" workbookViewId="0">
      <selection activeCell="H48" sqref="H48"/>
    </sheetView>
  </sheetViews>
  <sheetFormatPr baseColWidth="10" defaultColWidth="8.85546875" defaultRowHeight="15" x14ac:dyDescent="0.25"/>
  <cols>
    <col min="1" max="1" width="22.42578125" customWidth="1"/>
    <col min="10" max="10" width="21.7109375" customWidth="1"/>
  </cols>
  <sheetData>
    <row r="1" spans="1:17" ht="83.1" customHeight="1" thickBot="1" x14ac:dyDescent="0.3">
      <c r="A1" s="349"/>
      <c r="B1" s="350"/>
      <c r="C1" s="351" t="s">
        <v>0</v>
      </c>
      <c r="D1" s="351"/>
      <c r="E1" s="351"/>
      <c r="F1" s="351"/>
      <c r="G1" s="351"/>
      <c r="H1" s="364" t="s">
        <v>1</v>
      </c>
      <c r="I1" s="364"/>
      <c r="J1" s="364"/>
      <c r="K1" s="365"/>
    </row>
    <row r="3" spans="1:17" ht="18" x14ac:dyDescent="0.25">
      <c r="A3" s="363" t="s">
        <v>70</v>
      </c>
      <c r="B3" s="363"/>
      <c r="C3" s="363"/>
      <c r="D3" s="363"/>
      <c r="E3" s="363"/>
      <c r="F3" s="363"/>
      <c r="G3" s="363"/>
      <c r="H3" s="363"/>
      <c r="I3" s="363"/>
      <c r="J3" s="363"/>
      <c r="K3" s="363"/>
      <c r="L3" s="129"/>
      <c r="M3" s="129"/>
      <c r="N3" s="129"/>
      <c r="O3" s="129"/>
      <c r="P3" s="129"/>
      <c r="Q3" s="129"/>
    </row>
  </sheetData>
  <sheetProtection algorithmName="SHA-512" hashValue="caD0xsq/OxmLIPV1HKDmL6RC3fUeWY0dNmv19UxLehAMMcEgTgLUC8B5CdzcYs3/5BLRET1HOAnccQaUOnQMoQ==" saltValue="KBXM8e1KFGh+5wJQrdOdzQ==" spinCount="100000" sheet="1" objects="1" scenarios="1"/>
  <mergeCells count="4">
    <mergeCell ref="A1:B1"/>
    <mergeCell ref="C1:G1"/>
    <mergeCell ref="A3:K3"/>
    <mergeCell ref="H1:K1"/>
  </mergeCells>
  <pageMargins left="0.7" right="0.7" top="0.75" bottom="0.75" header="0.3" footer="0.3"/>
  <pageSetup scale="68"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
  <sheetViews>
    <sheetView showGridLines="0" view="pageBreakPreview" zoomScaleNormal="100" zoomScaleSheetLayoutView="100" workbookViewId="0">
      <selection activeCell="E14" sqref="E14"/>
    </sheetView>
  </sheetViews>
  <sheetFormatPr baseColWidth="10" defaultColWidth="11.42578125" defaultRowHeight="15" x14ac:dyDescent="0.25"/>
  <cols>
    <col min="11" max="11" width="26.85546875" customWidth="1"/>
  </cols>
  <sheetData>
    <row r="1" spans="1:13" ht="95.1" customHeight="1" thickBot="1" x14ac:dyDescent="0.3">
      <c r="A1" s="372"/>
      <c r="B1" s="373"/>
      <c r="C1" s="374" t="s">
        <v>0</v>
      </c>
      <c r="D1" s="374"/>
      <c r="E1" s="374"/>
      <c r="F1" s="374"/>
      <c r="G1" s="374"/>
      <c r="H1" s="374"/>
      <c r="I1" s="374"/>
      <c r="J1" s="374"/>
      <c r="K1" s="375" t="s">
        <v>1</v>
      </c>
      <c r="L1" s="376"/>
      <c r="M1" s="377"/>
    </row>
    <row r="3" spans="1:13" ht="18" x14ac:dyDescent="0.25">
      <c r="A3" s="378" t="s">
        <v>71</v>
      </c>
      <c r="B3" s="378"/>
      <c r="C3" s="378"/>
      <c r="D3" s="378"/>
      <c r="E3" s="378"/>
      <c r="F3" s="378"/>
      <c r="G3" s="378"/>
      <c r="H3" s="378"/>
      <c r="I3" s="378"/>
      <c r="J3" s="378"/>
      <c r="K3" s="378"/>
      <c r="L3" s="378"/>
      <c r="M3" s="378"/>
    </row>
    <row r="4" spans="1:13" ht="15.75" thickBot="1" x14ac:dyDescent="0.3">
      <c r="A4" s="130"/>
      <c r="B4" s="130"/>
      <c r="C4" s="130"/>
      <c r="D4" s="130"/>
      <c r="E4" s="130"/>
      <c r="F4" s="130"/>
      <c r="G4" s="130"/>
      <c r="H4" s="130"/>
      <c r="I4" s="130"/>
      <c r="J4" s="130"/>
      <c r="K4" s="130"/>
      <c r="L4" s="130"/>
      <c r="M4" s="130"/>
    </row>
    <row r="5" spans="1:13" x14ac:dyDescent="0.25">
      <c r="A5" s="130"/>
      <c r="B5" s="130"/>
      <c r="C5" s="131"/>
      <c r="D5" s="132"/>
      <c r="E5" s="132"/>
      <c r="F5" s="132"/>
      <c r="G5" s="132"/>
      <c r="H5" s="132"/>
      <c r="I5" s="132"/>
      <c r="J5" s="132"/>
      <c r="K5" s="133"/>
      <c r="L5" s="130"/>
      <c r="M5" s="130"/>
    </row>
    <row r="6" spans="1:13" x14ac:dyDescent="0.25">
      <c r="A6" s="130"/>
      <c r="B6" s="130"/>
      <c r="C6" s="134"/>
      <c r="D6" s="130"/>
      <c r="E6" s="130"/>
      <c r="F6" s="130"/>
      <c r="G6" s="130"/>
      <c r="H6" s="130"/>
      <c r="I6" s="130"/>
      <c r="J6" s="130"/>
      <c r="K6" s="135"/>
      <c r="L6" s="130"/>
      <c r="M6" s="130"/>
    </row>
    <row r="7" spans="1:13" x14ac:dyDescent="0.25">
      <c r="A7" s="130"/>
      <c r="B7" s="130"/>
      <c r="C7" s="379" t="s">
        <v>72</v>
      </c>
      <c r="D7" s="380"/>
      <c r="E7" s="380"/>
      <c r="F7" s="380"/>
      <c r="G7" s="380"/>
      <c r="H7" s="380"/>
      <c r="I7" s="380"/>
      <c r="J7" s="380"/>
      <c r="K7" s="381"/>
      <c r="L7" s="130"/>
      <c r="M7" s="130"/>
    </row>
    <row r="8" spans="1:13" ht="69.95" customHeight="1" x14ac:dyDescent="0.25">
      <c r="C8" s="382" t="s">
        <v>73</v>
      </c>
      <c r="D8" s="383"/>
      <c r="E8" s="383"/>
      <c r="F8" s="383"/>
      <c r="G8" s="383"/>
      <c r="H8" s="383"/>
      <c r="I8" s="383"/>
      <c r="J8" s="383"/>
      <c r="K8" s="384"/>
    </row>
    <row r="9" spans="1:13" ht="36.950000000000003" customHeight="1" x14ac:dyDescent="0.25">
      <c r="C9" s="366" t="s">
        <v>74</v>
      </c>
      <c r="D9" s="367"/>
      <c r="E9" s="367"/>
      <c r="F9" s="367"/>
      <c r="G9" s="367"/>
      <c r="H9" s="367"/>
      <c r="I9" s="367"/>
      <c r="J9" s="367"/>
      <c r="K9" s="368"/>
    </row>
    <row r="10" spans="1:13" ht="87.95" customHeight="1" thickBot="1" x14ac:dyDescent="0.3">
      <c r="C10" s="369" t="s">
        <v>75</v>
      </c>
      <c r="D10" s="370"/>
      <c r="E10" s="370"/>
      <c r="F10" s="370"/>
      <c r="G10" s="370"/>
      <c r="H10" s="370"/>
      <c r="I10" s="370"/>
      <c r="J10" s="370"/>
      <c r="K10" s="371"/>
    </row>
    <row r="11" spans="1:13" ht="72.75" customHeight="1" x14ac:dyDescent="0.25"/>
  </sheetData>
  <sheetProtection algorithmName="SHA-512" hashValue="k41Npie5Paqt+EiFMecY0LzLp8wmWou4SDHVy4zDDabTdLoE4faewHnZ0sBEzaDOBcp4OhtxVXMGWBxu1Z+4+w==" saltValue="dyW8hVkLgBaFsUG9amrfCA==" spinCount="100000" sheet="1" objects="1" scenarios="1"/>
  <mergeCells count="8">
    <mergeCell ref="C9:K9"/>
    <mergeCell ref="C10:K10"/>
    <mergeCell ref="A1:B1"/>
    <mergeCell ref="C1:J1"/>
    <mergeCell ref="K1:M1"/>
    <mergeCell ref="A3:M3"/>
    <mergeCell ref="C7:K7"/>
    <mergeCell ref="C8:K8"/>
  </mergeCells>
  <pageMargins left="0.7" right="0.7" top="0.75" bottom="0.75" header="0.3" footer="0.3"/>
  <pageSetup scale="51"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J27"/>
  <sheetViews>
    <sheetView topLeftCell="B1" workbookViewId="0">
      <selection activeCell="H9" sqref="H9"/>
    </sheetView>
  </sheetViews>
  <sheetFormatPr baseColWidth="10" defaultColWidth="11.42578125" defaultRowHeight="12.75" x14ac:dyDescent="0.2"/>
  <cols>
    <col min="1" max="1" width="11.42578125" style="119"/>
    <col min="2" max="2" width="28.42578125" style="119" customWidth="1"/>
    <col min="3" max="3" width="53" style="119" customWidth="1"/>
    <col min="4" max="4" width="49.28515625" style="119" customWidth="1"/>
    <col min="5" max="16384" width="11.42578125" style="119"/>
  </cols>
  <sheetData>
    <row r="2" spans="2:10" ht="13.5" thickBot="1" x14ac:dyDescent="0.25"/>
    <row r="3" spans="2:10" x14ac:dyDescent="0.2">
      <c r="B3" s="159" t="s">
        <v>76</v>
      </c>
      <c r="C3" s="160" t="s">
        <v>77</v>
      </c>
      <c r="D3" s="161" t="s">
        <v>78</v>
      </c>
    </row>
    <row r="4" spans="2:10" ht="53.25" customHeight="1" x14ac:dyDescent="0.2">
      <c r="B4" s="120" t="s">
        <v>79</v>
      </c>
      <c r="C4" s="121" t="s">
        <v>80</v>
      </c>
      <c r="D4" s="122" t="s">
        <v>81</v>
      </c>
      <c r="J4" s="119">
        <f>+K1</f>
        <v>0</v>
      </c>
    </row>
    <row r="5" spans="2:10" ht="38.25" x14ac:dyDescent="0.2">
      <c r="B5" s="120" t="s">
        <v>45</v>
      </c>
      <c r="C5" s="121" t="s">
        <v>80</v>
      </c>
      <c r="D5" s="122" t="s">
        <v>81</v>
      </c>
    </row>
    <row r="6" spans="2:10" ht="38.25" x14ac:dyDescent="0.2">
      <c r="B6" s="120" t="s">
        <v>49</v>
      </c>
      <c r="C6" s="121" t="s">
        <v>80</v>
      </c>
      <c r="D6" s="122" t="s">
        <v>81</v>
      </c>
    </row>
    <row r="7" spans="2:10" ht="38.25" x14ac:dyDescent="0.2">
      <c r="B7" s="120" t="s">
        <v>51</v>
      </c>
      <c r="C7" s="121" t="s">
        <v>80</v>
      </c>
      <c r="D7" s="122" t="s">
        <v>81</v>
      </c>
    </row>
    <row r="8" spans="2:10" ht="51" x14ac:dyDescent="0.2">
      <c r="B8" s="120" t="s">
        <v>82</v>
      </c>
      <c r="C8" s="121" t="s">
        <v>80</v>
      </c>
      <c r="D8" s="122" t="s">
        <v>83</v>
      </c>
    </row>
    <row r="9" spans="2:10" ht="76.5" x14ac:dyDescent="0.2">
      <c r="B9" s="120" t="s">
        <v>84</v>
      </c>
      <c r="C9" s="121" t="s">
        <v>85</v>
      </c>
      <c r="D9" s="123" t="s">
        <v>86</v>
      </c>
    </row>
    <row r="10" spans="2:10" ht="51" x14ac:dyDescent="0.2">
      <c r="B10" s="120" t="s">
        <v>17</v>
      </c>
      <c r="C10" s="121" t="s">
        <v>87</v>
      </c>
      <c r="D10" s="123" t="s">
        <v>88</v>
      </c>
    </row>
    <row r="11" spans="2:10" ht="153" x14ac:dyDescent="0.2">
      <c r="B11" s="124" t="s">
        <v>20</v>
      </c>
      <c r="C11" s="121" t="s">
        <v>89</v>
      </c>
      <c r="D11" s="123" t="s">
        <v>90</v>
      </c>
    </row>
    <row r="12" spans="2:10" ht="280.5" x14ac:dyDescent="0.2">
      <c r="B12" s="124" t="s">
        <v>22</v>
      </c>
      <c r="C12" s="121" t="s">
        <v>91</v>
      </c>
      <c r="D12" s="123" t="s">
        <v>88</v>
      </c>
    </row>
    <row r="13" spans="2:10" ht="127.5" x14ac:dyDescent="0.2">
      <c r="B13" s="120" t="s">
        <v>92</v>
      </c>
      <c r="C13" s="121" t="s">
        <v>93</v>
      </c>
      <c r="D13" s="123" t="s">
        <v>94</v>
      </c>
    </row>
    <row r="14" spans="2:10" ht="76.5" x14ac:dyDescent="0.2">
      <c r="B14" s="124" t="s">
        <v>95</v>
      </c>
      <c r="C14" s="121" t="s">
        <v>96</v>
      </c>
      <c r="D14" s="122" t="s">
        <v>97</v>
      </c>
    </row>
    <row r="15" spans="2:10" ht="76.5" x14ac:dyDescent="0.2">
      <c r="B15" s="124" t="s">
        <v>98</v>
      </c>
      <c r="C15" s="121" t="s">
        <v>96</v>
      </c>
      <c r="D15" s="123" t="s">
        <v>99</v>
      </c>
    </row>
    <row r="16" spans="2:10" ht="84.75" customHeight="1" x14ac:dyDescent="0.2">
      <c r="B16" s="124" t="s">
        <v>100</v>
      </c>
      <c r="C16" s="121" t="s">
        <v>96</v>
      </c>
      <c r="D16" s="123" t="s">
        <v>101</v>
      </c>
    </row>
    <row r="17" spans="2:4" ht="86.25" customHeight="1" x14ac:dyDescent="0.2">
      <c r="B17" s="124" t="s">
        <v>102</v>
      </c>
      <c r="C17" s="121" t="s">
        <v>96</v>
      </c>
      <c r="D17" s="123" t="s">
        <v>101</v>
      </c>
    </row>
    <row r="18" spans="2:4" ht="171" customHeight="1" x14ac:dyDescent="0.2">
      <c r="B18" s="120" t="s">
        <v>103</v>
      </c>
      <c r="C18" s="125" t="s">
        <v>104</v>
      </c>
      <c r="D18" s="122" t="s">
        <v>105</v>
      </c>
    </row>
    <row r="19" spans="2:4" ht="69" customHeight="1" x14ac:dyDescent="0.2">
      <c r="B19" s="124" t="s">
        <v>26</v>
      </c>
      <c r="C19" s="121" t="s">
        <v>106</v>
      </c>
      <c r="D19" s="122" t="s">
        <v>107</v>
      </c>
    </row>
    <row r="20" spans="2:4" ht="63.75" x14ac:dyDescent="0.2">
      <c r="B20" s="124" t="s">
        <v>28</v>
      </c>
      <c r="C20" s="121" t="s">
        <v>80</v>
      </c>
      <c r="D20" s="122" t="s">
        <v>107</v>
      </c>
    </row>
    <row r="21" spans="2:4" ht="114.75" x14ac:dyDescent="0.2">
      <c r="B21" s="124" t="s">
        <v>108</v>
      </c>
      <c r="C21" s="121" t="s">
        <v>109</v>
      </c>
      <c r="D21" s="122" t="s">
        <v>110</v>
      </c>
    </row>
    <row r="22" spans="2:4" ht="38.25" x14ac:dyDescent="0.2">
      <c r="B22" s="120" t="s">
        <v>111</v>
      </c>
      <c r="C22" s="121" t="s">
        <v>80</v>
      </c>
      <c r="D22" s="123" t="s">
        <v>81</v>
      </c>
    </row>
    <row r="23" spans="2:4" ht="51" x14ac:dyDescent="0.2">
      <c r="B23" s="124" t="s">
        <v>34</v>
      </c>
      <c r="C23" s="121" t="s">
        <v>80</v>
      </c>
      <c r="D23" s="122" t="s">
        <v>112</v>
      </c>
    </row>
    <row r="24" spans="2:4" ht="38.25" x14ac:dyDescent="0.2">
      <c r="B24" s="124" t="s">
        <v>36</v>
      </c>
      <c r="C24" s="121" t="s">
        <v>80</v>
      </c>
      <c r="D24" s="123" t="s">
        <v>113</v>
      </c>
    </row>
    <row r="25" spans="2:4" ht="38.25" x14ac:dyDescent="0.2">
      <c r="B25" s="124" t="s">
        <v>42</v>
      </c>
      <c r="C25" s="121" t="s">
        <v>80</v>
      </c>
      <c r="D25" s="123" t="s">
        <v>81</v>
      </c>
    </row>
    <row r="26" spans="2:4" ht="38.25" x14ac:dyDescent="0.2">
      <c r="B26" s="124" t="s">
        <v>38</v>
      </c>
      <c r="C26" s="121" t="s">
        <v>80</v>
      </c>
      <c r="D26" s="123" t="s">
        <v>81</v>
      </c>
    </row>
    <row r="27" spans="2:4" ht="39" thickBot="1" x14ac:dyDescent="0.25">
      <c r="B27" s="126" t="s">
        <v>40</v>
      </c>
      <c r="C27" s="127" t="s">
        <v>80</v>
      </c>
      <c r="D27" s="128" t="s">
        <v>81</v>
      </c>
    </row>
  </sheetData>
  <sheetProtection algorithmName="SHA-512" hashValue="PefZRYG02PhjQ8GXLtWoPH5OLIZO3n78ikUZoxm/cBDWuAZR44HnK9rcfDLe7s1wMpOTYdXEiHDZJlsl/1+mlg==" saltValue="qSiWcDcRi+NiSwQe1hs+DQ==" spinCount="100000" sheet="1" objects="1" scenarios="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B263"/>
  <sheetViews>
    <sheetView zoomScale="80" zoomScaleNormal="80" workbookViewId="0">
      <selection activeCell="B38" sqref="B38"/>
    </sheetView>
  </sheetViews>
  <sheetFormatPr baseColWidth="10" defaultColWidth="11.42578125" defaultRowHeight="15" x14ac:dyDescent="0.25"/>
  <cols>
    <col min="1" max="1" width="176.85546875" style="173" customWidth="1"/>
    <col min="2" max="2" width="50.7109375" bestFit="1" customWidth="1"/>
  </cols>
  <sheetData>
    <row r="3" spans="1:2" x14ac:dyDescent="0.25">
      <c r="A3" s="171" t="s">
        <v>114</v>
      </c>
      <c r="B3" t="s">
        <v>115</v>
      </c>
    </row>
    <row r="4" spans="1:2" x14ac:dyDescent="0.25">
      <c r="A4" s="172" t="s">
        <v>116</v>
      </c>
      <c r="B4">
        <v>16</v>
      </c>
    </row>
    <row r="5" spans="1:2" x14ac:dyDescent="0.25">
      <c r="A5" s="172" t="s">
        <v>84</v>
      </c>
      <c r="B5">
        <v>5</v>
      </c>
    </row>
    <row r="6" spans="1:2" x14ac:dyDescent="0.25">
      <c r="A6" s="172" t="s">
        <v>117</v>
      </c>
      <c r="B6">
        <v>5</v>
      </c>
    </row>
    <row r="7" spans="1:2" ht="30" x14ac:dyDescent="0.25">
      <c r="A7" s="172" t="s">
        <v>106</v>
      </c>
      <c r="B7">
        <v>5</v>
      </c>
    </row>
    <row r="8" spans="1:2" x14ac:dyDescent="0.25">
      <c r="A8" s="172" t="s">
        <v>118</v>
      </c>
      <c r="B8">
        <v>1</v>
      </c>
    </row>
    <row r="9" spans="1:2" ht="30" x14ac:dyDescent="0.25">
      <c r="A9" s="172" t="s">
        <v>119</v>
      </c>
      <c r="B9">
        <v>1</v>
      </c>
    </row>
    <row r="10" spans="1:2" x14ac:dyDescent="0.25">
      <c r="A10" s="172" t="s">
        <v>120</v>
      </c>
      <c r="B10">
        <v>2</v>
      </c>
    </row>
    <row r="11" spans="1:2" x14ac:dyDescent="0.25">
      <c r="A11" s="172" t="s">
        <v>121</v>
      </c>
      <c r="B11">
        <v>1</v>
      </c>
    </row>
    <row r="12" spans="1:2" ht="30" x14ac:dyDescent="0.25">
      <c r="A12" s="172" t="s">
        <v>122</v>
      </c>
      <c r="B12">
        <v>1</v>
      </c>
    </row>
    <row r="13" spans="1:2" x14ac:dyDescent="0.25">
      <c r="A13" s="172" t="s">
        <v>123</v>
      </c>
      <c r="B13">
        <v>1</v>
      </c>
    </row>
    <row r="14" spans="1:2" x14ac:dyDescent="0.25">
      <c r="A14" s="172" t="s">
        <v>124</v>
      </c>
      <c r="B14">
        <v>1</v>
      </c>
    </row>
    <row r="15" spans="1:2" x14ac:dyDescent="0.25">
      <c r="A15" s="172" t="s">
        <v>125</v>
      </c>
      <c r="B15">
        <v>1</v>
      </c>
    </row>
    <row r="16" spans="1:2" x14ac:dyDescent="0.25">
      <c r="A16" s="172" t="s">
        <v>126</v>
      </c>
      <c r="B16">
        <v>1</v>
      </c>
    </row>
    <row r="17" spans="1:2" x14ac:dyDescent="0.25">
      <c r="A17" s="172" t="s">
        <v>82</v>
      </c>
      <c r="B17">
        <v>3</v>
      </c>
    </row>
    <row r="18" spans="1:2" x14ac:dyDescent="0.25">
      <c r="A18" s="172" t="s">
        <v>127</v>
      </c>
      <c r="B18">
        <v>3</v>
      </c>
    </row>
    <row r="19" spans="1:2" x14ac:dyDescent="0.25">
      <c r="A19" s="172" t="s">
        <v>80</v>
      </c>
      <c r="B19">
        <v>3</v>
      </c>
    </row>
    <row r="20" spans="1:2" x14ac:dyDescent="0.25">
      <c r="A20" s="172" t="s">
        <v>128</v>
      </c>
      <c r="B20">
        <v>3</v>
      </c>
    </row>
    <row r="21" spans="1:2" x14ac:dyDescent="0.25">
      <c r="A21" s="172" t="s">
        <v>129</v>
      </c>
      <c r="B21">
        <v>1</v>
      </c>
    </row>
    <row r="22" spans="1:2" x14ac:dyDescent="0.25">
      <c r="A22" s="172" t="s">
        <v>130</v>
      </c>
      <c r="B22">
        <v>1</v>
      </c>
    </row>
    <row r="23" spans="1:2" x14ac:dyDescent="0.25">
      <c r="A23" s="172" t="s">
        <v>131</v>
      </c>
      <c r="B23">
        <v>1</v>
      </c>
    </row>
    <row r="24" spans="1:2" x14ac:dyDescent="0.25">
      <c r="A24" s="172" t="s">
        <v>51</v>
      </c>
      <c r="B24">
        <v>3</v>
      </c>
    </row>
    <row r="25" spans="1:2" x14ac:dyDescent="0.25">
      <c r="A25" s="172" t="s">
        <v>132</v>
      </c>
      <c r="B25">
        <v>3</v>
      </c>
    </row>
    <row r="26" spans="1:2" x14ac:dyDescent="0.25">
      <c r="A26" s="172" t="s">
        <v>80</v>
      </c>
      <c r="B26">
        <v>3</v>
      </c>
    </row>
    <row r="27" spans="1:2" x14ac:dyDescent="0.25">
      <c r="A27" s="172" t="s">
        <v>133</v>
      </c>
      <c r="B27">
        <v>1</v>
      </c>
    </row>
    <row r="28" spans="1:2" x14ac:dyDescent="0.25">
      <c r="A28" s="172" t="s">
        <v>134</v>
      </c>
      <c r="B28">
        <v>1</v>
      </c>
    </row>
    <row r="29" spans="1:2" x14ac:dyDescent="0.25">
      <c r="A29" s="172" t="s">
        <v>118</v>
      </c>
      <c r="B29">
        <v>2</v>
      </c>
    </row>
    <row r="30" spans="1:2" x14ac:dyDescent="0.25">
      <c r="A30" s="172" t="s">
        <v>135</v>
      </c>
      <c r="B30">
        <v>1</v>
      </c>
    </row>
    <row r="31" spans="1:2" x14ac:dyDescent="0.25">
      <c r="A31" s="172" t="s">
        <v>136</v>
      </c>
      <c r="B31">
        <v>1</v>
      </c>
    </row>
    <row r="32" spans="1:2" x14ac:dyDescent="0.25">
      <c r="A32" s="172" t="s">
        <v>49</v>
      </c>
      <c r="B32">
        <v>5</v>
      </c>
    </row>
    <row r="33" spans="1:2" x14ac:dyDescent="0.25">
      <c r="A33" s="172" t="s">
        <v>137</v>
      </c>
      <c r="B33">
        <v>5</v>
      </c>
    </row>
    <row r="34" spans="1:2" x14ac:dyDescent="0.25">
      <c r="A34" s="172" t="s">
        <v>80</v>
      </c>
      <c r="B34">
        <v>5</v>
      </c>
    </row>
    <row r="35" spans="1:2" x14ac:dyDescent="0.25">
      <c r="A35" s="172" t="s">
        <v>138</v>
      </c>
      <c r="B35">
        <v>5</v>
      </c>
    </row>
    <row r="36" spans="1:2" x14ac:dyDescent="0.25">
      <c r="A36" s="172" t="s">
        <v>139</v>
      </c>
      <c r="B36">
        <v>1</v>
      </c>
    </row>
    <row r="37" spans="1:2" x14ac:dyDescent="0.25">
      <c r="A37" s="172" t="s">
        <v>140</v>
      </c>
      <c r="B37">
        <v>1</v>
      </c>
    </row>
    <row r="38" spans="1:2" x14ac:dyDescent="0.25">
      <c r="A38" s="172" t="s">
        <v>141</v>
      </c>
      <c r="B38">
        <v>1</v>
      </c>
    </row>
    <row r="39" spans="1:2" x14ac:dyDescent="0.25">
      <c r="A39" s="172" t="s">
        <v>142</v>
      </c>
      <c r="B39">
        <v>1</v>
      </c>
    </row>
    <row r="40" spans="1:2" x14ac:dyDescent="0.25">
      <c r="A40" s="172" t="s">
        <v>143</v>
      </c>
      <c r="B40">
        <v>1</v>
      </c>
    </row>
    <row r="41" spans="1:2" x14ac:dyDescent="0.25">
      <c r="A41" s="172" t="s">
        <v>144</v>
      </c>
      <c r="B41">
        <v>18</v>
      </c>
    </row>
    <row r="42" spans="1:2" x14ac:dyDescent="0.25">
      <c r="A42" s="172" t="s">
        <v>79</v>
      </c>
      <c r="B42">
        <v>8</v>
      </c>
    </row>
    <row r="43" spans="1:2" x14ac:dyDescent="0.25">
      <c r="A43" s="172" t="s">
        <v>145</v>
      </c>
      <c r="B43">
        <v>8</v>
      </c>
    </row>
    <row r="44" spans="1:2" x14ac:dyDescent="0.25">
      <c r="A44" s="172" t="s">
        <v>80</v>
      </c>
      <c r="B44">
        <v>8</v>
      </c>
    </row>
    <row r="45" spans="1:2" x14ac:dyDescent="0.25">
      <c r="A45" s="172" t="s">
        <v>118</v>
      </c>
      <c r="B45">
        <v>8</v>
      </c>
    </row>
    <row r="46" spans="1:2" x14ac:dyDescent="0.25">
      <c r="A46" s="172" t="s">
        <v>146</v>
      </c>
      <c r="B46">
        <v>1</v>
      </c>
    </row>
    <row r="47" spans="1:2" x14ac:dyDescent="0.25">
      <c r="A47" s="172" t="s">
        <v>147</v>
      </c>
      <c r="B47">
        <v>1</v>
      </c>
    </row>
    <row r="48" spans="1:2" x14ac:dyDescent="0.25">
      <c r="A48" s="172" t="s">
        <v>148</v>
      </c>
      <c r="B48">
        <v>1</v>
      </c>
    </row>
    <row r="49" spans="1:2" x14ac:dyDescent="0.25">
      <c r="A49" s="172" t="s">
        <v>149</v>
      </c>
      <c r="B49">
        <v>1</v>
      </c>
    </row>
    <row r="50" spans="1:2" x14ac:dyDescent="0.25">
      <c r="A50" s="172" t="s">
        <v>150</v>
      </c>
      <c r="B50">
        <v>1</v>
      </c>
    </row>
    <row r="51" spans="1:2" x14ac:dyDescent="0.25">
      <c r="A51" s="172" t="s">
        <v>151</v>
      </c>
      <c r="B51">
        <v>1</v>
      </c>
    </row>
    <row r="52" spans="1:2" x14ac:dyDescent="0.25">
      <c r="A52" s="172" t="s">
        <v>152</v>
      </c>
      <c r="B52">
        <v>1</v>
      </c>
    </row>
    <row r="53" spans="1:2" x14ac:dyDescent="0.25">
      <c r="A53" s="172" t="s">
        <v>153</v>
      </c>
      <c r="B53">
        <v>1</v>
      </c>
    </row>
    <row r="54" spans="1:2" x14ac:dyDescent="0.25">
      <c r="A54" s="172" t="s">
        <v>45</v>
      </c>
      <c r="B54">
        <v>10</v>
      </c>
    </row>
    <row r="55" spans="1:2" x14ac:dyDescent="0.25">
      <c r="A55" s="172" t="s">
        <v>154</v>
      </c>
      <c r="B55">
        <v>7</v>
      </c>
    </row>
    <row r="56" spans="1:2" x14ac:dyDescent="0.25">
      <c r="A56" s="172" t="s">
        <v>80</v>
      </c>
      <c r="B56">
        <v>7</v>
      </c>
    </row>
    <row r="57" spans="1:2" x14ac:dyDescent="0.25">
      <c r="A57" s="172" t="s">
        <v>133</v>
      </c>
      <c r="B57">
        <v>2</v>
      </c>
    </row>
    <row r="58" spans="1:2" ht="30" x14ac:dyDescent="0.25">
      <c r="A58" s="172" t="s">
        <v>155</v>
      </c>
      <c r="B58">
        <v>1</v>
      </c>
    </row>
    <row r="59" spans="1:2" x14ac:dyDescent="0.25">
      <c r="A59" s="172" t="s">
        <v>156</v>
      </c>
      <c r="B59">
        <v>1</v>
      </c>
    </row>
    <row r="60" spans="1:2" x14ac:dyDescent="0.25">
      <c r="A60" s="172" t="s">
        <v>118</v>
      </c>
      <c r="B60">
        <v>1</v>
      </c>
    </row>
    <row r="61" spans="1:2" x14ac:dyDescent="0.25">
      <c r="A61" s="172" t="s">
        <v>157</v>
      </c>
      <c r="B61">
        <v>1</v>
      </c>
    </row>
    <row r="62" spans="1:2" x14ac:dyDescent="0.25">
      <c r="A62" s="172" t="s">
        <v>158</v>
      </c>
      <c r="B62">
        <v>3</v>
      </c>
    </row>
    <row r="63" spans="1:2" ht="60" x14ac:dyDescent="0.25">
      <c r="A63" s="172" t="s">
        <v>159</v>
      </c>
      <c r="B63">
        <v>1</v>
      </c>
    </row>
    <row r="64" spans="1:2" ht="30" x14ac:dyDescent="0.25">
      <c r="A64" s="172" t="s">
        <v>160</v>
      </c>
      <c r="B64">
        <v>1</v>
      </c>
    </row>
    <row r="65" spans="1:2" x14ac:dyDescent="0.25">
      <c r="A65" s="172" t="s">
        <v>161</v>
      </c>
      <c r="B65">
        <v>1</v>
      </c>
    </row>
    <row r="66" spans="1:2" x14ac:dyDescent="0.25">
      <c r="A66" s="172" t="s">
        <v>125</v>
      </c>
      <c r="B66">
        <v>1</v>
      </c>
    </row>
    <row r="67" spans="1:2" x14ac:dyDescent="0.25">
      <c r="A67" s="172" t="s">
        <v>162</v>
      </c>
      <c r="B67">
        <v>1</v>
      </c>
    </row>
    <row r="68" spans="1:2" x14ac:dyDescent="0.25">
      <c r="A68" s="172" t="s">
        <v>163</v>
      </c>
      <c r="B68">
        <v>3</v>
      </c>
    </row>
    <row r="69" spans="1:2" x14ac:dyDescent="0.25">
      <c r="A69" s="172" t="s">
        <v>80</v>
      </c>
      <c r="B69">
        <v>3</v>
      </c>
    </row>
    <row r="70" spans="1:2" x14ac:dyDescent="0.25">
      <c r="A70" s="172" t="s">
        <v>164</v>
      </c>
      <c r="B70">
        <v>1</v>
      </c>
    </row>
    <row r="71" spans="1:2" x14ac:dyDescent="0.25">
      <c r="A71" s="172" t="s">
        <v>165</v>
      </c>
      <c r="B71">
        <v>1</v>
      </c>
    </row>
    <row r="72" spans="1:2" x14ac:dyDescent="0.25">
      <c r="A72" s="172" t="s">
        <v>128</v>
      </c>
      <c r="B72">
        <v>2</v>
      </c>
    </row>
    <row r="73" spans="1:2" x14ac:dyDescent="0.25">
      <c r="A73" s="172" t="s">
        <v>166</v>
      </c>
      <c r="B73">
        <v>1</v>
      </c>
    </row>
    <row r="74" spans="1:2" x14ac:dyDescent="0.25">
      <c r="A74" s="172" t="s">
        <v>167</v>
      </c>
      <c r="B74">
        <v>1</v>
      </c>
    </row>
    <row r="75" spans="1:2" x14ac:dyDescent="0.25">
      <c r="A75" s="172" t="s">
        <v>92</v>
      </c>
      <c r="B75">
        <v>24</v>
      </c>
    </row>
    <row r="76" spans="1:2" x14ac:dyDescent="0.25">
      <c r="A76" s="172" t="s">
        <v>100</v>
      </c>
      <c r="B76">
        <v>9</v>
      </c>
    </row>
    <row r="77" spans="1:2" x14ac:dyDescent="0.25">
      <c r="A77" s="172" t="s">
        <v>168</v>
      </c>
      <c r="B77">
        <v>9</v>
      </c>
    </row>
    <row r="78" spans="1:2" ht="30" x14ac:dyDescent="0.25">
      <c r="A78" s="172" t="s">
        <v>169</v>
      </c>
      <c r="B78">
        <v>9</v>
      </c>
    </row>
    <row r="79" spans="1:2" x14ac:dyDescent="0.25">
      <c r="A79" s="172" t="s">
        <v>128</v>
      </c>
      <c r="B79">
        <v>9</v>
      </c>
    </row>
    <row r="80" spans="1:2" ht="30" x14ac:dyDescent="0.25">
      <c r="A80" s="172" t="s">
        <v>170</v>
      </c>
      <c r="B80">
        <v>1</v>
      </c>
    </row>
    <row r="81" spans="1:2" x14ac:dyDescent="0.25">
      <c r="A81" s="172" t="s">
        <v>171</v>
      </c>
      <c r="B81">
        <v>1</v>
      </c>
    </row>
    <row r="82" spans="1:2" x14ac:dyDescent="0.25">
      <c r="A82" s="172" t="s">
        <v>172</v>
      </c>
      <c r="B82">
        <v>1</v>
      </c>
    </row>
    <row r="83" spans="1:2" x14ac:dyDescent="0.25">
      <c r="A83" s="172" t="s">
        <v>173</v>
      </c>
      <c r="B83">
        <v>1</v>
      </c>
    </row>
    <row r="84" spans="1:2" x14ac:dyDescent="0.25">
      <c r="A84" s="172" t="s">
        <v>174</v>
      </c>
      <c r="B84">
        <v>1</v>
      </c>
    </row>
    <row r="85" spans="1:2" x14ac:dyDescent="0.25">
      <c r="A85" s="172" t="s">
        <v>175</v>
      </c>
      <c r="B85">
        <v>1</v>
      </c>
    </row>
    <row r="86" spans="1:2" x14ac:dyDescent="0.25">
      <c r="A86" s="172" t="s">
        <v>176</v>
      </c>
      <c r="B86">
        <v>1</v>
      </c>
    </row>
    <row r="87" spans="1:2" ht="30" x14ac:dyDescent="0.25">
      <c r="A87" s="172" t="s">
        <v>177</v>
      </c>
      <c r="B87">
        <v>1</v>
      </c>
    </row>
    <row r="88" spans="1:2" x14ac:dyDescent="0.25">
      <c r="A88" s="172" t="s">
        <v>178</v>
      </c>
      <c r="B88">
        <v>1</v>
      </c>
    </row>
    <row r="89" spans="1:2" x14ac:dyDescent="0.25">
      <c r="A89" s="172" t="s">
        <v>95</v>
      </c>
      <c r="B89">
        <v>4</v>
      </c>
    </row>
    <row r="90" spans="1:2" x14ac:dyDescent="0.25">
      <c r="A90" s="172" t="s">
        <v>179</v>
      </c>
      <c r="B90">
        <v>4</v>
      </c>
    </row>
    <row r="91" spans="1:2" ht="30" x14ac:dyDescent="0.25">
      <c r="A91" s="172" t="s">
        <v>169</v>
      </c>
      <c r="B91">
        <v>4</v>
      </c>
    </row>
    <row r="92" spans="1:2" x14ac:dyDescent="0.25">
      <c r="A92" s="172" t="s">
        <v>180</v>
      </c>
      <c r="B92">
        <v>3</v>
      </c>
    </row>
    <row r="93" spans="1:2" ht="60" x14ac:dyDescent="0.25">
      <c r="A93" s="172" t="s">
        <v>181</v>
      </c>
      <c r="B93">
        <v>1</v>
      </c>
    </row>
    <row r="94" spans="1:2" ht="45" x14ac:dyDescent="0.25">
      <c r="A94" s="172" t="s">
        <v>182</v>
      </c>
      <c r="B94">
        <v>1</v>
      </c>
    </row>
    <row r="95" spans="1:2" ht="30" x14ac:dyDescent="0.25">
      <c r="A95" s="172" t="s">
        <v>183</v>
      </c>
      <c r="B95">
        <v>1</v>
      </c>
    </row>
    <row r="96" spans="1:2" x14ac:dyDescent="0.25">
      <c r="A96" s="172" t="s">
        <v>128</v>
      </c>
      <c r="B96">
        <v>1</v>
      </c>
    </row>
    <row r="97" spans="1:2" ht="60" x14ac:dyDescent="0.25">
      <c r="A97" s="172" t="s">
        <v>184</v>
      </c>
      <c r="B97">
        <v>1</v>
      </c>
    </row>
    <row r="98" spans="1:2" x14ac:dyDescent="0.25">
      <c r="A98" s="172" t="s">
        <v>98</v>
      </c>
      <c r="B98">
        <v>4</v>
      </c>
    </row>
    <row r="99" spans="1:2" x14ac:dyDescent="0.25">
      <c r="A99" s="172" t="s">
        <v>179</v>
      </c>
      <c r="B99">
        <v>4</v>
      </c>
    </row>
    <row r="100" spans="1:2" ht="30" x14ac:dyDescent="0.25">
      <c r="A100" s="172" t="s">
        <v>96</v>
      </c>
      <c r="B100">
        <v>4</v>
      </c>
    </row>
    <row r="101" spans="1:2" x14ac:dyDescent="0.25">
      <c r="A101" s="172" t="s">
        <v>185</v>
      </c>
      <c r="B101">
        <v>4</v>
      </c>
    </row>
    <row r="102" spans="1:2" ht="30" x14ac:dyDescent="0.25">
      <c r="A102" s="172" t="s">
        <v>186</v>
      </c>
      <c r="B102">
        <v>1</v>
      </c>
    </row>
    <row r="103" spans="1:2" x14ac:dyDescent="0.25">
      <c r="A103" s="172" t="s">
        <v>187</v>
      </c>
      <c r="B103">
        <v>1</v>
      </c>
    </row>
    <row r="104" spans="1:2" x14ac:dyDescent="0.25">
      <c r="A104" s="172" t="s">
        <v>188</v>
      </c>
      <c r="B104">
        <v>1</v>
      </c>
    </row>
    <row r="105" spans="1:2" x14ac:dyDescent="0.25">
      <c r="A105" s="172" t="s">
        <v>189</v>
      </c>
      <c r="B105">
        <v>1</v>
      </c>
    </row>
    <row r="106" spans="1:2" x14ac:dyDescent="0.25">
      <c r="A106" s="172" t="s">
        <v>102</v>
      </c>
      <c r="B106">
        <v>5</v>
      </c>
    </row>
    <row r="107" spans="1:2" x14ac:dyDescent="0.25">
      <c r="A107" s="172" t="s">
        <v>168</v>
      </c>
      <c r="B107">
        <v>5</v>
      </c>
    </row>
    <row r="108" spans="1:2" ht="30" x14ac:dyDescent="0.25">
      <c r="A108" s="172" t="s">
        <v>169</v>
      </c>
      <c r="B108">
        <v>5</v>
      </c>
    </row>
    <row r="109" spans="1:2" x14ac:dyDescent="0.25">
      <c r="A109" s="172" t="s">
        <v>185</v>
      </c>
      <c r="B109">
        <v>4</v>
      </c>
    </row>
    <row r="110" spans="1:2" x14ac:dyDescent="0.25">
      <c r="A110" s="172" t="s">
        <v>190</v>
      </c>
      <c r="B110">
        <v>1</v>
      </c>
    </row>
    <row r="111" spans="1:2" x14ac:dyDescent="0.25">
      <c r="A111" s="172" t="s">
        <v>191</v>
      </c>
      <c r="B111">
        <v>1</v>
      </c>
    </row>
    <row r="112" spans="1:2" ht="30" x14ac:dyDescent="0.25">
      <c r="A112" s="172" t="s">
        <v>192</v>
      </c>
      <c r="B112">
        <v>1</v>
      </c>
    </row>
    <row r="113" spans="1:2" x14ac:dyDescent="0.25">
      <c r="A113" s="172" t="s">
        <v>193</v>
      </c>
      <c r="B113">
        <v>1</v>
      </c>
    </row>
    <row r="114" spans="1:2" x14ac:dyDescent="0.25">
      <c r="A114" s="172" t="s">
        <v>128</v>
      </c>
      <c r="B114">
        <v>1</v>
      </c>
    </row>
    <row r="115" spans="1:2" x14ac:dyDescent="0.25">
      <c r="A115" s="172" t="s">
        <v>194</v>
      </c>
      <c r="B115">
        <v>1</v>
      </c>
    </row>
    <row r="116" spans="1:2" x14ac:dyDescent="0.25">
      <c r="A116" s="172" t="s">
        <v>92</v>
      </c>
      <c r="B116">
        <v>2</v>
      </c>
    </row>
    <row r="117" spans="1:2" x14ac:dyDescent="0.25">
      <c r="A117" s="172" t="s">
        <v>179</v>
      </c>
      <c r="B117">
        <v>2</v>
      </c>
    </row>
    <row r="118" spans="1:2" ht="30" x14ac:dyDescent="0.25">
      <c r="A118" s="172" t="s">
        <v>106</v>
      </c>
      <c r="B118">
        <v>1</v>
      </c>
    </row>
    <row r="119" spans="1:2" x14ac:dyDescent="0.25">
      <c r="A119" s="172" t="s">
        <v>125</v>
      </c>
      <c r="B119">
        <v>1</v>
      </c>
    </row>
    <row r="120" spans="1:2" x14ac:dyDescent="0.25">
      <c r="A120" s="172" t="s">
        <v>195</v>
      </c>
      <c r="B120">
        <v>1</v>
      </c>
    </row>
    <row r="121" spans="1:2" ht="30" x14ac:dyDescent="0.25">
      <c r="A121" s="172" t="s">
        <v>96</v>
      </c>
      <c r="B121">
        <v>1</v>
      </c>
    </row>
    <row r="122" spans="1:2" x14ac:dyDescent="0.25">
      <c r="A122" s="172" t="s">
        <v>185</v>
      </c>
      <c r="B122">
        <v>1</v>
      </c>
    </row>
    <row r="123" spans="1:2" x14ac:dyDescent="0.25">
      <c r="A123" s="172" t="s">
        <v>196</v>
      </c>
      <c r="B123">
        <v>1</v>
      </c>
    </row>
    <row r="124" spans="1:2" x14ac:dyDescent="0.25">
      <c r="A124" s="172" t="s">
        <v>111</v>
      </c>
      <c r="B124">
        <v>33</v>
      </c>
    </row>
    <row r="125" spans="1:2" x14ac:dyDescent="0.25">
      <c r="A125" s="172" t="s">
        <v>36</v>
      </c>
      <c r="B125">
        <v>2</v>
      </c>
    </row>
    <row r="126" spans="1:2" x14ac:dyDescent="0.25">
      <c r="A126" s="172" t="s">
        <v>197</v>
      </c>
      <c r="B126">
        <v>2</v>
      </c>
    </row>
    <row r="127" spans="1:2" x14ac:dyDescent="0.25">
      <c r="A127" s="172" t="s">
        <v>80</v>
      </c>
      <c r="B127">
        <v>2</v>
      </c>
    </row>
    <row r="128" spans="1:2" x14ac:dyDescent="0.25">
      <c r="A128" s="172" t="s">
        <v>198</v>
      </c>
      <c r="B128">
        <v>1</v>
      </c>
    </row>
    <row r="129" spans="1:2" ht="45" x14ac:dyDescent="0.25">
      <c r="A129" s="172" t="s">
        <v>199</v>
      </c>
      <c r="B129">
        <v>1</v>
      </c>
    </row>
    <row r="130" spans="1:2" x14ac:dyDescent="0.25">
      <c r="A130" s="172" t="s">
        <v>200</v>
      </c>
      <c r="B130">
        <v>1</v>
      </c>
    </row>
    <row r="131" spans="1:2" x14ac:dyDescent="0.25">
      <c r="A131" s="172" t="s">
        <v>201</v>
      </c>
      <c r="B131">
        <v>1</v>
      </c>
    </row>
    <row r="132" spans="1:2" x14ac:dyDescent="0.25">
      <c r="A132" s="172" t="s">
        <v>40</v>
      </c>
      <c r="B132">
        <v>5</v>
      </c>
    </row>
    <row r="133" spans="1:2" x14ac:dyDescent="0.25">
      <c r="A133" s="172" t="s">
        <v>202</v>
      </c>
      <c r="B133">
        <v>2</v>
      </c>
    </row>
    <row r="134" spans="1:2" x14ac:dyDescent="0.25">
      <c r="A134" s="172" t="s">
        <v>80</v>
      </c>
      <c r="B134">
        <v>2</v>
      </c>
    </row>
    <row r="135" spans="1:2" x14ac:dyDescent="0.25">
      <c r="A135" s="172" t="s">
        <v>118</v>
      </c>
      <c r="B135">
        <v>2</v>
      </c>
    </row>
    <row r="136" spans="1:2" x14ac:dyDescent="0.25">
      <c r="A136" s="172" t="s">
        <v>203</v>
      </c>
      <c r="B136">
        <v>1</v>
      </c>
    </row>
    <row r="137" spans="1:2" x14ac:dyDescent="0.25">
      <c r="A137" s="172" t="s">
        <v>204</v>
      </c>
      <c r="B137">
        <v>1</v>
      </c>
    </row>
    <row r="138" spans="1:2" x14ac:dyDescent="0.25">
      <c r="A138" s="172" t="s">
        <v>205</v>
      </c>
      <c r="B138">
        <v>3</v>
      </c>
    </row>
    <row r="139" spans="1:2" x14ac:dyDescent="0.25">
      <c r="A139" s="172" t="s">
        <v>80</v>
      </c>
      <c r="B139">
        <v>3</v>
      </c>
    </row>
    <row r="140" spans="1:2" x14ac:dyDescent="0.25">
      <c r="A140" s="172" t="s">
        <v>206</v>
      </c>
      <c r="B140">
        <v>3</v>
      </c>
    </row>
    <row r="141" spans="1:2" x14ac:dyDescent="0.25">
      <c r="A141" s="172" t="s">
        <v>207</v>
      </c>
      <c r="B141">
        <v>1</v>
      </c>
    </row>
    <row r="142" spans="1:2" x14ac:dyDescent="0.25">
      <c r="A142" s="172" t="s">
        <v>208</v>
      </c>
      <c r="B142">
        <v>1</v>
      </c>
    </row>
    <row r="143" spans="1:2" x14ac:dyDescent="0.25">
      <c r="A143" s="172" t="s">
        <v>209</v>
      </c>
      <c r="B143">
        <v>1</v>
      </c>
    </row>
    <row r="144" spans="1:2" x14ac:dyDescent="0.25">
      <c r="A144" s="172" t="s">
        <v>34</v>
      </c>
      <c r="B144">
        <v>7</v>
      </c>
    </row>
    <row r="145" spans="1:2" x14ac:dyDescent="0.25">
      <c r="A145" s="172" t="s">
        <v>210</v>
      </c>
      <c r="B145">
        <v>7</v>
      </c>
    </row>
    <row r="146" spans="1:2" x14ac:dyDescent="0.25">
      <c r="A146" s="172" t="s">
        <v>80</v>
      </c>
      <c r="B146">
        <v>7</v>
      </c>
    </row>
    <row r="147" spans="1:2" x14ac:dyDescent="0.25">
      <c r="A147" s="172" t="s">
        <v>211</v>
      </c>
      <c r="B147">
        <v>6</v>
      </c>
    </row>
    <row r="148" spans="1:2" x14ac:dyDescent="0.25">
      <c r="A148" s="172" t="s">
        <v>212</v>
      </c>
      <c r="B148">
        <v>1</v>
      </c>
    </row>
    <row r="149" spans="1:2" x14ac:dyDescent="0.25">
      <c r="A149" s="172" t="s">
        <v>213</v>
      </c>
      <c r="B149">
        <v>1</v>
      </c>
    </row>
    <row r="150" spans="1:2" ht="30" x14ac:dyDescent="0.25">
      <c r="A150" s="172" t="s">
        <v>214</v>
      </c>
      <c r="B150">
        <v>1</v>
      </c>
    </row>
    <row r="151" spans="1:2" ht="30" x14ac:dyDescent="0.25">
      <c r="A151" s="172" t="s">
        <v>215</v>
      </c>
      <c r="B151">
        <v>1</v>
      </c>
    </row>
    <row r="152" spans="1:2" x14ac:dyDescent="0.25">
      <c r="A152" s="172" t="s">
        <v>216</v>
      </c>
      <c r="B152">
        <v>1</v>
      </c>
    </row>
    <row r="153" spans="1:2" x14ac:dyDescent="0.25">
      <c r="A153" s="172" t="s">
        <v>217</v>
      </c>
      <c r="B153">
        <v>1</v>
      </c>
    </row>
    <row r="154" spans="1:2" x14ac:dyDescent="0.25">
      <c r="A154" s="172" t="s">
        <v>218</v>
      </c>
      <c r="B154">
        <v>1</v>
      </c>
    </row>
    <row r="155" spans="1:2" ht="135" x14ac:dyDescent="0.25">
      <c r="A155" s="172" t="s">
        <v>219</v>
      </c>
      <c r="B155">
        <v>1</v>
      </c>
    </row>
    <row r="156" spans="1:2" x14ac:dyDescent="0.25">
      <c r="A156" s="172" t="s">
        <v>42</v>
      </c>
      <c r="B156">
        <v>9</v>
      </c>
    </row>
    <row r="157" spans="1:2" x14ac:dyDescent="0.25">
      <c r="A157" s="172" t="s">
        <v>220</v>
      </c>
      <c r="B157">
        <v>9</v>
      </c>
    </row>
    <row r="158" spans="1:2" x14ac:dyDescent="0.25">
      <c r="A158" s="172" t="s">
        <v>80</v>
      </c>
      <c r="B158">
        <v>9</v>
      </c>
    </row>
    <row r="159" spans="1:2" x14ac:dyDescent="0.25">
      <c r="A159" s="172" t="s">
        <v>125</v>
      </c>
      <c r="B159">
        <v>9</v>
      </c>
    </row>
    <row r="160" spans="1:2" ht="30" x14ac:dyDescent="0.25">
      <c r="A160" s="172" t="s">
        <v>221</v>
      </c>
      <c r="B160">
        <v>1</v>
      </c>
    </row>
    <row r="161" spans="1:2" ht="30" x14ac:dyDescent="0.25">
      <c r="A161" s="172" t="s">
        <v>222</v>
      </c>
      <c r="B161">
        <v>1</v>
      </c>
    </row>
    <row r="162" spans="1:2" x14ac:dyDescent="0.25">
      <c r="A162" s="172" t="s">
        <v>223</v>
      </c>
      <c r="B162">
        <v>1</v>
      </c>
    </row>
    <row r="163" spans="1:2" x14ac:dyDescent="0.25">
      <c r="A163" s="172" t="s">
        <v>224</v>
      </c>
      <c r="B163">
        <v>1</v>
      </c>
    </row>
    <row r="164" spans="1:2" x14ac:dyDescent="0.25">
      <c r="A164" s="172" t="s">
        <v>225</v>
      </c>
      <c r="B164">
        <v>1</v>
      </c>
    </row>
    <row r="165" spans="1:2" x14ac:dyDescent="0.25">
      <c r="A165" s="172" t="s">
        <v>226</v>
      </c>
      <c r="B165">
        <v>1</v>
      </c>
    </row>
    <row r="166" spans="1:2" ht="30" x14ac:dyDescent="0.25">
      <c r="A166" s="172" t="s">
        <v>227</v>
      </c>
      <c r="B166">
        <v>1</v>
      </c>
    </row>
    <row r="167" spans="1:2" x14ac:dyDescent="0.25">
      <c r="A167" s="172" t="s">
        <v>228</v>
      </c>
      <c r="B167">
        <v>1</v>
      </c>
    </row>
    <row r="168" spans="1:2" x14ac:dyDescent="0.25">
      <c r="A168" s="172" t="s">
        <v>229</v>
      </c>
      <c r="B168">
        <v>1</v>
      </c>
    </row>
    <row r="169" spans="1:2" x14ac:dyDescent="0.25">
      <c r="A169" s="172" t="s">
        <v>38</v>
      </c>
      <c r="B169">
        <v>5</v>
      </c>
    </row>
    <row r="170" spans="1:2" x14ac:dyDescent="0.25">
      <c r="A170" s="172" t="s">
        <v>230</v>
      </c>
      <c r="B170">
        <v>1</v>
      </c>
    </row>
    <row r="171" spans="1:2" x14ac:dyDescent="0.25">
      <c r="A171" s="172" t="s">
        <v>80</v>
      </c>
      <c r="B171">
        <v>1</v>
      </c>
    </row>
    <row r="172" spans="1:2" x14ac:dyDescent="0.25">
      <c r="A172" s="172" t="s">
        <v>231</v>
      </c>
      <c r="B172">
        <v>1</v>
      </c>
    </row>
    <row r="173" spans="1:2" x14ac:dyDescent="0.25">
      <c r="A173" s="172" t="s">
        <v>232</v>
      </c>
      <c r="B173">
        <v>1</v>
      </c>
    </row>
    <row r="174" spans="1:2" x14ac:dyDescent="0.25">
      <c r="A174" s="172" t="s">
        <v>233</v>
      </c>
      <c r="B174">
        <v>4</v>
      </c>
    </row>
    <row r="175" spans="1:2" x14ac:dyDescent="0.25">
      <c r="A175" s="172" t="s">
        <v>80</v>
      </c>
      <c r="B175">
        <v>4</v>
      </c>
    </row>
    <row r="176" spans="1:2" x14ac:dyDescent="0.25">
      <c r="A176" s="172" t="s">
        <v>234</v>
      </c>
      <c r="B176">
        <v>1</v>
      </c>
    </row>
    <row r="177" spans="1:2" x14ac:dyDescent="0.25">
      <c r="A177" s="172" t="s">
        <v>235</v>
      </c>
      <c r="B177">
        <v>1</v>
      </c>
    </row>
    <row r="178" spans="1:2" x14ac:dyDescent="0.25">
      <c r="A178" s="172" t="s">
        <v>206</v>
      </c>
      <c r="B178">
        <v>1</v>
      </c>
    </row>
    <row r="179" spans="1:2" x14ac:dyDescent="0.25">
      <c r="A179" s="172" t="s">
        <v>236</v>
      </c>
      <c r="B179">
        <v>1</v>
      </c>
    </row>
    <row r="180" spans="1:2" x14ac:dyDescent="0.25">
      <c r="A180" s="172" t="s">
        <v>237</v>
      </c>
      <c r="B180">
        <v>2</v>
      </c>
    </row>
    <row r="181" spans="1:2" x14ac:dyDescent="0.25">
      <c r="A181" s="172" t="s">
        <v>238</v>
      </c>
      <c r="B181">
        <v>1</v>
      </c>
    </row>
    <row r="182" spans="1:2" x14ac:dyDescent="0.25">
      <c r="A182" s="172" t="s">
        <v>239</v>
      </c>
      <c r="B182">
        <v>1</v>
      </c>
    </row>
    <row r="183" spans="1:2" x14ac:dyDescent="0.25">
      <c r="A183" s="172" t="s">
        <v>111</v>
      </c>
      <c r="B183">
        <v>5</v>
      </c>
    </row>
    <row r="184" spans="1:2" x14ac:dyDescent="0.25">
      <c r="A184" s="172" t="s">
        <v>240</v>
      </c>
      <c r="B184">
        <v>5</v>
      </c>
    </row>
    <row r="185" spans="1:2" x14ac:dyDescent="0.25">
      <c r="A185" s="172" t="s">
        <v>80</v>
      </c>
      <c r="B185">
        <v>5</v>
      </c>
    </row>
    <row r="186" spans="1:2" x14ac:dyDescent="0.25">
      <c r="A186" s="172" t="s">
        <v>180</v>
      </c>
      <c r="B186">
        <v>3</v>
      </c>
    </row>
    <row r="187" spans="1:2" x14ac:dyDescent="0.25">
      <c r="A187" s="172" t="s">
        <v>241</v>
      </c>
      <c r="B187">
        <v>1</v>
      </c>
    </row>
    <row r="188" spans="1:2" x14ac:dyDescent="0.25">
      <c r="A188" s="172" t="s">
        <v>242</v>
      </c>
      <c r="B188">
        <v>1</v>
      </c>
    </row>
    <row r="189" spans="1:2" ht="30" x14ac:dyDescent="0.25">
      <c r="A189" s="172" t="s">
        <v>243</v>
      </c>
      <c r="B189">
        <v>1</v>
      </c>
    </row>
    <row r="190" spans="1:2" x14ac:dyDescent="0.25">
      <c r="A190" s="172" t="s">
        <v>125</v>
      </c>
      <c r="B190">
        <v>2</v>
      </c>
    </row>
    <row r="191" spans="1:2" ht="30" x14ac:dyDescent="0.25">
      <c r="A191" s="172" t="s">
        <v>244</v>
      </c>
      <c r="B191">
        <v>1</v>
      </c>
    </row>
    <row r="192" spans="1:2" ht="30" x14ac:dyDescent="0.25">
      <c r="A192" s="172" t="s">
        <v>245</v>
      </c>
      <c r="B192">
        <v>1</v>
      </c>
    </row>
    <row r="193" spans="1:2" x14ac:dyDescent="0.25">
      <c r="A193" s="172" t="s">
        <v>246</v>
      </c>
      <c r="B193">
        <v>21</v>
      </c>
    </row>
    <row r="194" spans="1:2" x14ac:dyDescent="0.25">
      <c r="A194" s="172" t="s">
        <v>108</v>
      </c>
      <c r="B194">
        <v>6</v>
      </c>
    </row>
    <row r="195" spans="1:2" x14ac:dyDescent="0.25">
      <c r="A195" s="172" t="s">
        <v>247</v>
      </c>
      <c r="B195">
        <v>6</v>
      </c>
    </row>
    <row r="196" spans="1:2" x14ac:dyDescent="0.25">
      <c r="A196" s="172" t="s">
        <v>80</v>
      </c>
      <c r="B196">
        <v>5</v>
      </c>
    </row>
    <row r="197" spans="1:2" x14ac:dyDescent="0.25">
      <c r="A197" s="172" t="s">
        <v>133</v>
      </c>
      <c r="B197">
        <v>5</v>
      </c>
    </row>
    <row r="198" spans="1:2" x14ac:dyDescent="0.25">
      <c r="A198" s="172" t="s">
        <v>248</v>
      </c>
      <c r="B198">
        <v>1</v>
      </c>
    </row>
    <row r="199" spans="1:2" x14ac:dyDescent="0.25">
      <c r="A199" s="172" t="s">
        <v>249</v>
      </c>
      <c r="B199">
        <v>1</v>
      </c>
    </row>
    <row r="200" spans="1:2" x14ac:dyDescent="0.25">
      <c r="A200" s="172" t="s">
        <v>250</v>
      </c>
      <c r="B200">
        <v>1</v>
      </c>
    </row>
    <row r="201" spans="1:2" x14ac:dyDescent="0.25">
      <c r="A201" s="172" t="s">
        <v>251</v>
      </c>
      <c r="B201">
        <v>1</v>
      </c>
    </row>
    <row r="202" spans="1:2" ht="30" x14ac:dyDescent="0.25">
      <c r="A202" s="172" t="s">
        <v>252</v>
      </c>
      <c r="B202">
        <v>1</v>
      </c>
    </row>
    <row r="203" spans="1:2" ht="30" x14ac:dyDescent="0.25">
      <c r="A203" s="172" t="s">
        <v>169</v>
      </c>
      <c r="B203">
        <v>1</v>
      </c>
    </row>
    <row r="204" spans="1:2" x14ac:dyDescent="0.25">
      <c r="A204" s="172" t="s">
        <v>133</v>
      </c>
      <c r="B204">
        <v>1</v>
      </c>
    </row>
    <row r="205" spans="1:2" x14ac:dyDescent="0.25">
      <c r="A205" s="172" t="s">
        <v>253</v>
      </c>
      <c r="B205">
        <v>1</v>
      </c>
    </row>
    <row r="206" spans="1:2" x14ac:dyDescent="0.25">
      <c r="A206" s="172" t="s">
        <v>28</v>
      </c>
      <c r="B206">
        <v>5</v>
      </c>
    </row>
    <row r="207" spans="1:2" x14ac:dyDescent="0.25">
      <c r="A207" s="172" t="s">
        <v>230</v>
      </c>
      <c r="B207">
        <v>5</v>
      </c>
    </row>
    <row r="208" spans="1:2" x14ac:dyDescent="0.25">
      <c r="A208" s="172" t="s">
        <v>80</v>
      </c>
      <c r="B208">
        <v>5</v>
      </c>
    </row>
    <row r="209" spans="1:2" x14ac:dyDescent="0.25">
      <c r="A209" s="172" t="s">
        <v>206</v>
      </c>
      <c r="B209">
        <v>1</v>
      </c>
    </row>
    <row r="210" spans="1:2" x14ac:dyDescent="0.25">
      <c r="A210" s="172" t="s">
        <v>254</v>
      </c>
      <c r="B210">
        <v>1</v>
      </c>
    </row>
    <row r="211" spans="1:2" x14ac:dyDescent="0.25">
      <c r="A211" s="172" t="s">
        <v>231</v>
      </c>
      <c r="B211">
        <v>3</v>
      </c>
    </row>
    <row r="212" spans="1:2" x14ac:dyDescent="0.25">
      <c r="A212" s="172" t="s">
        <v>255</v>
      </c>
      <c r="B212">
        <v>1</v>
      </c>
    </row>
    <row r="213" spans="1:2" x14ac:dyDescent="0.25">
      <c r="A213" s="172" t="s">
        <v>256</v>
      </c>
      <c r="B213">
        <v>1</v>
      </c>
    </row>
    <row r="214" spans="1:2" x14ac:dyDescent="0.25">
      <c r="A214" s="172" t="s">
        <v>257</v>
      </c>
      <c r="B214">
        <v>1</v>
      </c>
    </row>
    <row r="215" spans="1:2" x14ac:dyDescent="0.25">
      <c r="A215" s="172" t="s">
        <v>218</v>
      </c>
      <c r="B215">
        <v>1</v>
      </c>
    </row>
    <row r="216" spans="1:2" x14ac:dyDescent="0.25">
      <c r="A216" s="172" t="s">
        <v>258</v>
      </c>
      <c r="B216">
        <v>1</v>
      </c>
    </row>
    <row r="217" spans="1:2" x14ac:dyDescent="0.25">
      <c r="A217" s="172" t="s">
        <v>26</v>
      </c>
      <c r="B217">
        <v>6</v>
      </c>
    </row>
    <row r="218" spans="1:2" x14ac:dyDescent="0.25">
      <c r="A218" s="172" t="s">
        <v>230</v>
      </c>
      <c r="B218">
        <v>6</v>
      </c>
    </row>
    <row r="219" spans="1:2" ht="30" x14ac:dyDescent="0.25">
      <c r="A219" s="172" t="s">
        <v>106</v>
      </c>
      <c r="B219">
        <v>6</v>
      </c>
    </row>
    <row r="220" spans="1:2" x14ac:dyDescent="0.25">
      <c r="A220" s="172" t="s">
        <v>231</v>
      </c>
      <c r="B220">
        <v>6</v>
      </c>
    </row>
    <row r="221" spans="1:2" x14ac:dyDescent="0.25">
      <c r="A221" s="172" t="s">
        <v>259</v>
      </c>
      <c r="B221">
        <v>1</v>
      </c>
    </row>
    <row r="222" spans="1:2" ht="30" x14ac:dyDescent="0.25">
      <c r="A222" s="172" t="s">
        <v>260</v>
      </c>
      <c r="B222">
        <v>1</v>
      </c>
    </row>
    <row r="223" spans="1:2" ht="30" x14ac:dyDescent="0.25">
      <c r="A223" s="172" t="s">
        <v>261</v>
      </c>
      <c r="B223">
        <v>1</v>
      </c>
    </row>
    <row r="224" spans="1:2" ht="30" x14ac:dyDescent="0.25">
      <c r="A224" s="172" t="s">
        <v>262</v>
      </c>
      <c r="B224">
        <v>1</v>
      </c>
    </row>
    <row r="225" spans="1:2" ht="30" x14ac:dyDescent="0.25">
      <c r="A225" s="172" t="s">
        <v>263</v>
      </c>
      <c r="B225">
        <v>1</v>
      </c>
    </row>
    <row r="226" spans="1:2" x14ac:dyDescent="0.25">
      <c r="A226" s="172" t="s">
        <v>264</v>
      </c>
      <c r="B226">
        <v>1</v>
      </c>
    </row>
    <row r="227" spans="1:2" x14ac:dyDescent="0.25">
      <c r="A227" s="172" t="s">
        <v>103</v>
      </c>
      <c r="B227">
        <v>4</v>
      </c>
    </row>
    <row r="228" spans="1:2" x14ac:dyDescent="0.25">
      <c r="A228" s="172" t="s">
        <v>247</v>
      </c>
      <c r="B228">
        <v>4</v>
      </c>
    </row>
    <row r="229" spans="1:2" x14ac:dyDescent="0.25">
      <c r="A229" s="172" t="s">
        <v>80</v>
      </c>
      <c r="B229">
        <v>2</v>
      </c>
    </row>
    <row r="230" spans="1:2" x14ac:dyDescent="0.25">
      <c r="A230" s="172" t="s">
        <v>133</v>
      </c>
      <c r="B230">
        <v>2</v>
      </c>
    </row>
    <row r="231" spans="1:2" ht="30" x14ac:dyDescent="0.25">
      <c r="A231" s="172" t="s">
        <v>265</v>
      </c>
      <c r="B231">
        <v>1</v>
      </c>
    </row>
    <row r="232" spans="1:2" x14ac:dyDescent="0.25">
      <c r="A232" s="172" t="s">
        <v>266</v>
      </c>
      <c r="B232">
        <v>1</v>
      </c>
    </row>
    <row r="233" spans="1:2" ht="30" x14ac:dyDescent="0.25">
      <c r="A233" s="172" t="s">
        <v>106</v>
      </c>
      <c r="B233">
        <v>1</v>
      </c>
    </row>
    <row r="234" spans="1:2" x14ac:dyDescent="0.25">
      <c r="A234" s="172" t="s">
        <v>133</v>
      </c>
      <c r="B234">
        <v>1</v>
      </c>
    </row>
    <row r="235" spans="1:2" ht="30" x14ac:dyDescent="0.25">
      <c r="A235" s="172" t="s">
        <v>267</v>
      </c>
      <c r="B235">
        <v>1</v>
      </c>
    </row>
    <row r="236" spans="1:2" ht="30" x14ac:dyDescent="0.25">
      <c r="A236" s="172" t="s">
        <v>169</v>
      </c>
      <c r="B236">
        <v>1</v>
      </c>
    </row>
    <row r="237" spans="1:2" x14ac:dyDescent="0.25">
      <c r="A237" s="172" t="s">
        <v>133</v>
      </c>
      <c r="B237">
        <v>1</v>
      </c>
    </row>
    <row r="238" spans="1:2" x14ac:dyDescent="0.25">
      <c r="A238" s="172" t="s">
        <v>268</v>
      </c>
      <c r="B238">
        <v>1</v>
      </c>
    </row>
    <row r="239" spans="1:2" x14ac:dyDescent="0.25">
      <c r="A239" s="172" t="s">
        <v>17</v>
      </c>
      <c r="B239">
        <v>9</v>
      </c>
    </row>
    <row r="240" spans="1:2" x14ac:dyDescent="0.25">
      <c r="A240" s="172" t="s">
        <v>20</v>
      </c>
      <c r="B240">
        <v>5</v>
      </c>
    </row>
    <row r="241" spans="1:2" x14ac:dyDescent="0.25">
      <c r="A241" s="172" t="s">
        <v>269</v>
      </c>
      <c r="B241">
        <v>5</v>
      </c>
    </row>
    <row r="242" spans="1:2" ht="30" x14ac:dyDescent="0.25">
      <c r="A242" s="172" t="s">
        <v>270</v>
      </c>
      <c r="B242">
        <v>5</v>
      </c>
    </row>
    <row r="243" spans="1:2" x14ac:dyDescent="0.25">
      <c r="A243" s="172" t="s">
        <v>185</v>
      </c>
      <c r="B243">
        <v>5</v>
      </c>
    </row>
    <row r="244" spans="1:2" x14ac:dyDescent="0.25">
      <c r="A244" s="172" t="s">
        <v>271</v>
      </c>
      <c r="B244">
        <v>1</v>
      </c>
    </row>
    <row r="245" spans="1:2" ht="30" x14ac:dyDescent="0.25">
      <c r="A245" s="172" t="s">
        <v>272</v>
      </c>
      <c r="B245">
        <v>1</v>
      </c>
    </row>
    <row r="246" spans="1:2" ht="30" x14ac:dyDescent="0.25">
      <c r="A246" s="172" t="s">
        <v>273</v>
      </c>
      <c r="B246">
        <v>1</v>
      </c>
    </row>
    <row r="247" spans="1:2" x14ac:dyDescent="0.25">
      <c r="A247" s="172" t="s">
        <v>274</v>
      </c>
      <c r="B247">
        <v>1</v>
      </c>
    </row>
    <row r="248" spans="1:2" ht="30" x14ac:dyDescent="0.25">
      <c r="A248" s="172" t="s">
        <v>275</v>
      </c>
      <c r="B248">
        <v>1</v>
      </c>
    </row>
    <row r="249" spans="1:2" x14ac:dyDescent="0.25">
      <c r="A249" s="172" t="s">
        <v>22</v>
      </c>
      <c r="B249">
        <v>2</v>
      </c>
    </row>
    <row r="250" spans="1:2" x14ac:dyDescent="0.25">
      <c r="A250" s="172" t="s">
        <v>269</v>
      </c>
      <c r="B250">
        <v>2</v>
      </c>
    </row>
    <row r="251" spans="1:2" ht="30" x14ac:dyDescent="0.25">
      <c r="A251" s="172" t="s">
        <v>276</v>
      </c>
      <c r="B251">
        <v>1</v>
      </c>
    </row>
    <row r="252" spans="1:2" x14ac:dyDescent="0.25">
      <c r="A252" s="172" t="s">
        <v>164</v>
      </c>
      <c r="B252">
        <v>1</v>
      </c>
    </row>
    <row r="253" spans="1:2" ht="30" x14ac:dyDescent="0.25">
      <c r="A253" s="172" t="s">
        <v>277</v>
      </c>
      <c r="B253">
        <v>1</v>
      </c>
    </row>
    <row r="254" spans="1:2" ht="30" x14ac:dyDescent="0.25">
      <c r="A254" s="172" t="s">
        <v>278</v>
      </c>
      <c r="B254">
        <v>1</v>
      </c>
    </row>
    <row r="255" spans="1:2" x14ac:dyDescent="0.25">
      <c r="A255" s="172" t="s">
        <v>164</v>
      </c>
      <c r="B255">
        <v>1</v>
      </c>
    </row>
    <row r="256" spans="1:2" x14ac:dyDescent="0.25">
      <c r="A256" s="172" t="s">
        <v>279</v>
      </c>
      <c r="B256">
        <v>1</v>
      </c>
    </row>
    <row r="257" spans="1:2" x14ac:dyDescent="0.25">
      <c r="A257" s="172" t="s">
        <v>17</v>
      </c>
      <c r="B257">
        <v>2</v>
      </c>
    </row>
    <row r="258" spans="1:2" x14ac:dyDescent="0.25">
      <c r="A258" s="172" t="s">
        <v>269</v>
      </c>
      <c r="B258">
        <v>2</v>
      </c>
    </row>
    <row r="259" spans="1:2" ht="30" x14ac:dyDescent="0.25">
      <c r="A259" s="172" t="s">
        <v>87</v>
      </c>
      <c r="B259">
        <v>2</v>
      </c>
    </row>
    <row r="260" spans="1:2" x14ac:dyDescent="0.25">
      <c r="A260" s="172" t="s">
        <v>185</v>
      </c>
      <c r="B260">
        <v>2</v>
      </c>
    </row>
    <row r="261" spans="1:2" x14ac:dyDescent="0.25">
      <c r="A261" s="172" t="s">
        <v>280</v>
      </c>
      <c r="B261">
        <v>1</v>
      </c>
    </row>
    <row r="262" spans="1:2" ht="30" x14ac:dyDescent="0.25">
      <c r="A262" s="172" t="s">
        <v>281</v>
      </c>
      <c r="B262">
        <v>1</v>
      </c>
    </row>
    <row r="263" spans="1:2" x14ac:dyDescent="0.25">
      <c r="A263" s="172" t="s">
        <v>282</v>
      </c>
      <c r="B263">
        <v>121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0066"/>
  </sheetPr>
  <dimension ref="A1:AZ292"/>
  <sheetViews>
    <sheetView showGridLines="0" tabSelected="1" zoomScale="60" zoomScaleNormal="60" workbookViewId="0">
      <pane xSplit="4" ySplit="5" topLeftCell="AS111" activePane="bottomRight" state="frozen"/>
      <selection pane="topRight" activeCell="E1" sqref="E1"/>
      <selection pane="bottomLeft" activeCell="A6" sqref="A6"/>
      <selection pane="bottomRight" activeCell="AX112" sqref="AX112"/>
    </sheetView>
  </sheetViews>
  <sheetFormatPr baseColWidth="10" defaultColWidth="10.7109375" defaultRowHeight="15" x14ac:dyDescent="0.25"/>
  <cols>
    <col min="1" max="1" width="11.28515625" style="15" customWidth="1"/>
    <col min="2" max="2" width="29.140625" style="13" customWidth="1"/>
    <col min="3" max="3" width="34.7109375" style="13" customWidth="1"/>
    <col min="4" max="4" width="26.140625" style="13" customWidth="1"/>
    <col min="5" max="5" width="57.42578125" style="13" customWidth="1"/>
    <col min="6" max="6" width="21.140625" style="13" customWidth="1"/>
    <col min="7" max="7" width="53" style="14" customWidth="1"/>
    <col min="8" max="8" width="23.85546875" style="14" customWidth="1"/>
    <col min="9" max="9" width="22.42578125" style="15" customWidth="1"/>
    <col min="10" max="13" width="14.42578125" style="15" customWidth="1"/>
    <col min="14" max="15" width="17.42578125" style="15" customWidth="1"/>
    <col min="16" max="16" width="16" style="15" customWidth="1"/>
    <col min="17" max="17" width="19.7109375" style="15" customWidth="1"/>
    <col min="18" max="18" width="18.42578125" style="15" customWidth="1"/>
    <col min="19" max="19" width="20.7109375" style="15" customWidth="1"/>
    <col min="20" max="20" width="9.28515625" style="15" hidden="1" customWidth="1"/>
    <col min="21" max="21" width="24.85546875" style="15" customWidth="1"/>
    <col min="22" max="22" width="24" style="16" customWidth="1"/>
    <col min="23" max="23" width="19.42578125" style="16" customWidth="1"/>
    <col min="24" max="24" width="57" style="184" customWidth="1"/>
    <col min="25" max="30" width="45.42578125" style="18" customWidth="1"/>
    <col min="31" max="32" width="45.42578125" style="16" customWidth="1"/>
    <col min="33" max="34" width="45.42578125" style="18" customWidth="1"/>
    <col min="35" max="35" width="34.7109375" style="18" customWidth="1"/>
    <col min="36" max="36" width="84.85546875" style="184" customWidth="1"/>
    <col min="37" max="37" width="16.42578125" style="18" customWidth="1"/>
    <col min="38" max="38" width="18.28515625" style="18" customWidth="1"/>
    <col min="39" max="39" width="45.28515625" style="184" customWidth="1"/>
    <col min="40" max="40" width="24.140625" style="18" customWidth="1"/>
    <col min="41" max="41" width="45.42578125" style="18" customWidth="1"/>
    <col min="42" max="42" width="76.7109375" style="16" customWidth="1"/>
    <col min="43" max="43" width="39" style="18" customWidth="1"/>
    <col min="44" max="44" width="36.7109375" style="18" customWidth="1"/>
    <col min="45" max="45" width="59" style="18" customWidth="1"/>
    <col min="46" max="46" width="41.85546875" style="18" customWidth="1"/>
    <col min="47" max="47" width="55" style="18" customWidth="1"/>
    <col min="48" max="16384" width="10.7109375" style="15"/>
  </cols>
  <sheetData>
    <row r="1" spans="1:52" ht="74.099999999999994" customHeight="1" thickBot="1" x14ac:dyDescent="0.45">
      <c r="A1" s="179"/>
      <c r="B1" s="180"/>
      <c r="C1" s="180"/>
      <c r="D1" s="403" t="s">
        <v>0</v>
      </c>
      <c r="E1" s="403"/>
      <c r="F1" s="403"/>
      <c r="G1" s="403"/>
      <c r="H1" s="403"/>
      <c r="I1" s="403"/>
      <c r="J1" s="403"/>
      <c r="K1" s="403"/>
      <c r="L1" s="403"/>
      <c r="M1" s="403"/>
      <c r="N1" s="403"/>
      <c r="O1" s="403"/>
      <c r="P1" s="403"/>
      <c r="Q1" s="403"/>
      <c r="R1" s="403"/>
      <c r="S1" s="403"/>
      <c r="T1" s="403"/>
      <c r="U1" s="403"/>
      <c r="V1" s="403"/>
      <c r="W1" s="403"/>
      <c r="X1" s="394" t="s">
        <v>283</v>
      </c>
      <c r="Y1" s="394"/>
      <c r="Z1" s="394"/>
      <c r="AA1" s="394"/>
      <c r="AB1" s="394"/>
      <c r="AC1" s="394"/>
      <c r="AD1" s="394"/>
      <c r="AE1" s="395"/>
      <c r="AF1" s="395"/>
      <c r="AG1" s="394"/>
      <c r="AH1" s="395"/>
      <c r="AI1" s="395"/>
      <c r="AJ1" s="183"/>
      <c r="AK1" s="181"/>
      <c r="AL1" s="181"/>
      <c r="AM1" s="183"/>
      <c r="AN1" s="181"/>
      <c r="AO1" s="181"/>
    </row>
    <row r="2" spans="1:52" ht="15.75" thickBot="1" x14ac:dyDescent="0.3">
      <c r="X2" s="186"/>
      <c r="Y2" s="197"/>
      <c r="Z2" s="197"/>
      <c r="AA2" s="197"/>
      <c r="AB2" s="197"/>
      <c r="AC2" s="197"/>
      <c r="AD2" s="197"/>
      <c r="AE2" s="182"/>
      <c r="AF2" s="182"/>
      <c r="AG2" s="197"/>
      <c r="AH2" s="197"/>
      <c r="AI2" s="197"/>
    </row>
    <row r="3" spans="1:52" s="12" customFormat="1" ht="27.75" customHeight="1" thickBot="1" x14ac:dyDescent="0.3">
      <c r="A3" s="404" t="s">
        <v>284</v>
      </c>
      <c r="B3" s="405"/>
      <c r="C3" s="405"/>
      <c r="D3" s="405"/>
      <c r="E3" s="405"/>
      <c r="F3" s="405"/>
      <c r="G3" s="405"/>
      <c r="H3" s="405"/>
      <c r="I3" s="405"/>
      <c r="J3" s="405"/>
      <c r="K3" s="405"/>
      <c r="L3" s="405"/>
      <c r="M3" s="405"/>
      <c r="N3" s="405"/>
      <c r="O3" s="405"/>
      <c r="P3" s="400" t="s">
        <v>285</v>
      </c>
      <c r="Q3" s="401"/>
      <c r="R3" s="401"/>
      <c r="S3" s="401"/>
      <c r="T3" s="401"/>
      <c r="U3" s="401"/>
      <c r="V3" s="401"/>
      <c r="W3" s="402"/>
      <c r="X3" s="396" t="s">
        <v>283</v>
      </c>
      <c r="Y3" s="397"/>
      <c r="Z3" s="397"/>
      <c r="AA3" s="397"/>
      <c r="AB3" s="397"/>
      <c r="AC3" s="397"/>
      <c r="AD3" s="397"/>
      <c r="AE3" s="398"/>
      <c r="AF3" s="398"/>
      <c r="AG3" s="397"/>
      <c r="AH3" s="398"/>
      <c r="AI3" s="398"/>
      <c r="AJ3" s="185"/>
      <c r="AK3" s="178"/>
      <c r="AL3" s="178"/>
      <c r="AM3" s="185"/>
      <c r="AN3" s="178"/>
      <c r="AO3" s="178"/>
      <c r="AP3" s="191"/>
      <c r="AQ3" s="178"/>
      <c r="AR3" s="178"/>
      <c r="AS3" s="178"/>
      <c r="AT3" s="178"/>
      <c r="AU3" s="178"/>
    </row>
    <row r="4" spans="1:52" s="17" customFormat="1" ht="38.1" customHeight="1" thickBot="1" x14ac:dyDescent="0.3">
      <c r="A4" s="406"/>
      <c r="B4" s="407"/>
      <c r="C4" s="407"/>
      <c r="D4" s="407"/>
      <c r="E4" s="407"/>
      <c r="F4" s="407"/>
      <c r="G4" s="407"/>
      <c r="H4" s="407"/>
      <c r="I4" s="407"/>
      <c r="J4" s="407"/>
      <c r="K4" s="407"/>
      <c r="L4" s="407"/>
      <c r="M4" s="407"/>
      <c r="N4" s="407"/>
      <c r="O4" s="407"/>
      <c r="P4" s="385" t="s">
        <v>286</v>
      </c>
      <c r="Q4" s="386"/>
      <c r="R4" s="386"/>
      <c r="S4" s="387"/>
      <c r="T4" s="200"/>
      <c r="U4" s="201" t="s">
        <v>287</v>
      </c>
      <c r="V4" s="198" t="s">
        <v>288</v>
      </c>
      <c r="W4" s="138" t="s">
        <v>289</v>
      </c>
      <c r="X4" s="390" t="s">
        <v>290</v>
      </c>
      <c r="Y4" s="391"/>
      <c r="Z4" s="391"/>
      <c r="AA4" s="392"/>
      <c r="AB4" s="390" t="s">
        <v>291</v>
      </c>
      <c r="AC4" s="392"/>
      <c r="AD4" s="390" t="s">
        <v>292</v>
      </c>
      <c r="AE4" s="391"/>
      <c r="AF4" s="391"/>
      <c r="AG4" s="391"/>
      <c r="AH4" s="391" t="s">
        <v>293</v>
      </c>
      <c r="AI4" s="392"/>
      <c r="AJ4" s="390" t="s">
        <v>294</v>
      </c>
      <c r="AK4" s="399"/>
      <c r="AL4" s="391"/>
      <c r="AM4" s="392"/>
      <c r="AN4" s="388" t="s">
        <v>295</v>
      </c>
      <c r="AO4" s="389"/>
      <c r="AP4" s="390" t="s">
        <v>296</v>
      </c>
      <c r="AQ4" s="391"/>
      <c r="AR4" s="391"/>
      <c r="AS4" s="392"/>
      <c r="AT4" s="388" t="s">
        <v>297</v>
      </c>
      <c r="AU4" s="393"/>
    </row>
    <row r="5" spans="1:52" s="17" customFormat="1" ht="63.75" customHeight="1" x14ac:dyDescent="0.25">
      <c r="A5" s="136" t="s">
        <v>4</v>
      </c>
      <c r="B5" s="223" t="s">
        <v>298</v>
      </c>
      <c r="C5" s="224" t="s">
        <v>76</v>
      </c>
      <c r="D5" s="224" t="s">
        <v>299</v>
      </c>
      <c r="E5" s="224" t="s">
        <v>300</v>
      </c>
      <c r="F5" s="224" t="s">
        <v>301</v>
      </c>
      <c r="G5" s="225" t="s">
        <v>302</v>
      </c>
      <c r="H5" s="225" t="s">
        <v>303</v>
      </c>
      <c r="I5" s="225" t="s">
        <v>304</v>
      </c>
      <c r="J5" s="226" t="s">
        <v>305</v>
      </c>
      <c r="K5" s="226" t="s">
        <v>306</v>
      </c>
      <c r="L5" s="227" t="s">
        <v>307</v>
      </c>
      <c r="M5" s="226" t="s">
        <v>308</v>
      </c>
      <c r="N5" s="224" t="s">
        <v>309</v>
      </c>
      <c r="O5" s="228" t="s">
        <v>310</v>
      </c>
      <c r="P5" s="229" t="s">
        <v>305</v>
      </c>
      <c r="Q5" s="227" t="s">
        <v>306</v>
      </c>
      <c r="R5" s="227" t="s">
        <v>307</v>
      </c>
      <c r="S5" s="227" t="s">
        <v>308</v>
      </c>
      <c r="T5" s="174" t="s">
        <v>311</v>
      </c>
      <c r="U5" s="201" t="s">
        <v>287</v>
      </c>
      <c r="V5" s="198" t="s">
        <v>288</v>
      </c>
      <c r="W5" s="230" t="s">
        <v>289</v>
      </c>
      <c r="X5" s="188" t="s">
        <v>312</v>
      </c>
      <c r="Y5" s="189" t="s">
        <v>313</v>
      </c>
      <c r="Z5" s="189" t="s">
        <v>314</v>
      </c>
      <c r="AA5" s="190" t="s">
        <v>315</v>
      </c>
      <c r="AB5" s="188" t="s">
        <v>316</v>
      </c>
      <c r="AC5" s="189" t="s">
        <v>317</v>
      </c>
      <c r="AD5" s="188" t="s">
        <v>312</v>
      </c>
      <c r="AE5" s="189" t="s">
        <v>313</v>
      </c>
      <c r="AF5" s="188" t="s">
        <v>314</v>
      </c>
      <c r="AG5" s="189" t="s">
        <v>315</v>
      </c>
      <c r="AH5" s="189" t="s">
        <v>316</v>
      </c>
      <c r="AI5" s="190" t="s">
        <v>317</v>
      </c>
      <c r="AJ5" s="188" t="s">
        <v>312</v>
      </c>
      <c r="AK5" s="189" t="s">
        <v>313</v>
      </c>
      <c r="AL5" s="189" t="s">
        <v>314</v>
      </c>
      <c r="AM5" s="190" t="s">
        <v>315</v>
      </c>
      <c r="AN5" s="175" t="s">
        <v>318</v>
      </c>
      <c r="AO5" s="176" t="s">
        <v>317</v>
      </c>
      <c r="AP5" s="188" t="s">
        <v>312</v>
      </c>
      <c r="AQ5" s="189" t="s">
        <v>313</v>
      </c>
      <c r="AR5" s="189" t="s">
        <v>314</v>
      </c>
      <c r="AS5" s="190" t="s">
        <v>315</v>
      </c>
      <c r="AT5" s="175" t="s">
        <v>318</v>
      </c>
      <c r="AU5" s="176" t="s">
        <v>317</v>
      </c>
    </row>
    <row r="6" spans="1:52" s="18" customFormat="1" ht="252.75" customHeight="1" x14ac:dyDescent="0.2">
      <c r="A6" s="55">
        <v>1</v>
      </c>
      <c r="B6" s="56" t="s">
        <v>144</v>
      </c>
      <c r="C6" s="56" t="s">
        <v>79</v>
      </c>
      <c r="D6" s="56" t="s">
        <v>145</v>
      </c>
      <c r="E6" s="56" t="s">
        <v>80</v>
      </c>
      <c r="F6" s="56" t="s">
        <v>118</v>
      </c>
      <c r="G6" s="70" t="s">
        <v>146</v>
      </c>
      <c r="H6" s="57" t="s">
        <v>319</v>
      </c>
      <c r="I6" s="58">
        <v>0.2</v>
      </c>
      <c r="J6" s="59">
        <v>1</v>
      </c>
      <c r="K6" s="60">
        <v>1</v>
      </c>
      <c r="L6" s="60">
        <v>1</v>
      </c>
      <c r="M6" s="60">
        <v>1</v>
      </c>
      <c r="N6" s="60">
        <v>1</v>
      </c>
      <c r="O6" s="55" t="s">
        <v>320</v>
      </c>
      <c r="P6" s="61">
        <v>1</v>
      </c>
      <c r="Q6" s="58">
        <v>1</v>
      </c>
      <c r="R6" s="117">
        <v>1</v>
      </c>
      <c r="S6" s="117">
        <v>1</v>
      </c>
      <c r="T6" s="45" t="str">
        <f t="shared" ref="T6:T44" si="0">IF(O6="Constante","4",IF(O6="Demanda","4","0"))</f>
        <v>4</v>
      </c>
      <c r="U6" s="61">
        <v>1</v>
      </c>
      <c r="V6" s="52">
        <f>(U6/N6)</f>
        <v>1</v>
      </c>
      <c r="W6" s="52">
        <f>V6*I6</f>
        <v>0.2</v>
      </c>
      <c r="X6" s="231" t="s">
        <v>321</v>
      </c>
      <c r="Y6" s="210" t="s">
        <v>283</v>
      </c>
      <c r="Z6" s="210" t="s">
        <v>283</v>
      </c>
      <c r="AA6" s="211" t="s">
        <v>322</v>
      </c>
      <c r="AB6" s="203" t="s">
        <v>323</v>
      </c>
      <c r="AC6" s="209" t="s">
        <v>283</v>
      </c>
      <c r="AD6" s="232" t="s">
        <v>324</v>
      </c>
      <c r="AE6" s="233" t="s">
        <v>283</v>
      </c>
      <c r="AF6" s="233" t="s">
        <v>283</v>
      </c>
      <c r="AG6" s="234" t="s">
        <v>325</v>
      </c>
      <c r="AH6" s="203" t="s">
        <v>323</v>
      </c>
      <c r="AI6" s="203" t="s">
        <v>283</v>
      </c>
      <c r="AJ6" s="235" t="s">
        <v>326</v>
      </c>
      <c r="AK6" s="236" t="s">
        <v>185</v>
      </c>
      <c r="AL6" s="236" t="s">
        <v>185</v>
      </c>
      <c r="AM6" s="235" t="s">
        <v>325</v>
      </c>
      <c r="AN6" s="212" t="s">
        <v>323</v>
      </c>
      <c r="AO6" s="213" t="s">
        <v>327</v>
      </c>
      <c r="AP6" s="235" t="s">
        <v>328</v>
      </c>
      <c r="AQ6" s="236" t="s">
        <v>185</v>
      </c>
      <c r="AR6" s="236" t="s">
        <v>185</v>
      </c>
      <c r="AS6" s="235" t="s">
        <v>325</v>
      </c>
      <c r="AT6" s="212" t="s">
        <v>323</v>
      </c>
      <c r="AU6" s="213" t="s">
        <v>327</v>
      </c>
      <c r="AV6" s="16"/>
      <c r="AW6" s="16"/>
      <c r="AX6" s="16"/>
      <c r="AY6" s="16"/>
      <c r="AZ6" s="16"/>
    </row>
    <row r="7" spans="1:52" s="18" customFormat="1" ht="135.94999999999999" customHeight="1" x14ac:dyDescent="0.2">
      <c r="A7" s="55">
        <f>A6+1</f>
        <v>2</v>
      </c>
      <c r="B7" s="56" t="s">
        <v>144</v>
      </c>
      <c r="C7" s="56" t="s">
        <v>79</v>
      </c>
      <c r="D7" s="56" t="s">
        <v>145</v>
      </c>
      <c r="E7" s="56" t="s">
        <v>80</v>
      </c>
      <c r="F7" s="56" t="s">
        <v>118</v>
      </c>
      <c r="G7" s="70" t="s">
        <v>147</v>
      </c>
      <c r="H7" s="57" t="s">
        <v>319</v>
      </c>
      <c r="I7" s="58">
        <v>0.1</v>
      </c>
      <c r="J7" s="58">
        <v>1</v>
      </c>
      <c r="K7" s="58">
        <v>1</v>
      </c>
      <c r="L7" s="58">
        <v>1</v>
      </c>
      <c r="M7" s="58">
        <v>1</v>
      </c>
      <c r="N7" s="60">
        <v>1</v>
      </c>
      <c r="O7" s="55" t="s">
        <v>320</v>
      </c>
      <c r="P7" s="61">
        <v>1</v>
      </c>
      <c r="Q7" s="58">
        <v>1</v>
      </c>
      <c r="R7" s="117">
        <v>1</v>
      </c>
      <c r="S7" s="117">
        <v>1</v>
      </c>
      <c r="T7" s="45" t="str">
        <f t="shared" si="0"/>
        <v>4</v>
      </c>
      <c r="U7" s="61">
        <f t="shared" ref="U7:U44" si="1">IF(O7="sumatoria",(P7+Q7+R7+S7),(P7+Q7+R7+S7)/T7)</f>
        <v>1</v>
      </c>
      <c r="V7" s="52">
        <f t="shared" ref="V7:V44" si="2">(U7/N7)</f>
        <v>1</v>
      </c>
      <c r="W7" s="52">
        <f t="shared" ref="W7:W44" si="3">V7*I7</f>
        <v>0.1</v>
      </c>
      <c r="X7" s="231" t="s">
        <v>329</v>
      </c>
      <c r="Y7" s="210" t="s">
        <v>283</v>
      </c>
      <c r="Z7" s="210" t="s">
        <v>283</v>
      </c>
      <c r="AA7" s="211" t="s">
        <v>330</v>
      </c>
      <c r="AB7" s="209" t="s">
        <v>323</v>
      </c>
      <c r="AC7" s="209" t="s">
        <v>283</v>
      </c>
      <c r="AD7" s="234" t="s">
        <v>331</v>
      </c>
      <c r="AE7" s="233" t="s">
        <v>283</v>
      </c>
      <c r="AF7" s="233" t="s">
        <v>283</v>
      </c>
      <c r="AG7" s="234" t="s">
        <v>332</v>
      </c>
      <c r="AH7" s="203" t="s">
        <v>323</v>
      </c>
      <c r="AI7" s="203" t="s">
        <v>283</v>
      </c>
      <c r="AJ7" s="235" t="s">
        <v>333</v>
      </c>
      <c r="AK7" s="236" t="s">
        <v>185</v>
      </c>
      <c r="AL7" s="236" t="s">
        <v>185</v>
      </c>
      <c r="AM7" s="235" t="s">
        <v>334</v>
      </c>
      <c r="AN7" s="212" t="s">
        <v>323</v>
      </c>
      <c r="AO7" s="213" t="s">
        <v>327</v>
      </c>
      <c r="AP7" s="235" t="s">
        <v>335</v>
      </c>
      <c r="AQ7" s="236" t="s">
        <v>185</v>
      </c>
      <c r="AR7" s="236" t="s">
        <v>185</v>
      </c>
      <c r="AS7" s="235" t="s">
        <v>336</v>
      </c>
      <c r="AT7" s="212" t="s">
        <v>323</v>
      </c>
      <c r="AU7" s="213" t="s">
        <v>327</v>
      </c>
      <c r="AV7" s="16"/>
      <c r="AW7" s="16"/>
      <c r="AX7" s="16"/>
      <c r="AY7" s="16"/>
      <c r="AZ7" s="16"/>
    </row>
    <row r="8" spans="1:52" s="18" customFormat="1" ht="135.94999999999999" customHeight="1" x14ac:dyDescent="0.2">
      <c r="A8" s="55">
        <f t="shared" ref="A8:A44" si="4">A7+1</f>
        <v>3</v>
      </c>
      <c r="B8" s="56" t="s">
        <v>144</v>
      </c>
      <c r="C8" s="56" t="s">
        <v>79</v>
      </c>
      <c r="D8" s="56" t="s">
        <v>145</v>
      </c>
      <c r="E8" s="56" t="s">
        <v>80</v>
      </c>
      <c r="F8" s="56" t="s">
        <v>118</v>
      </c>
      <c r="G8" s="70" t="s">
        <v>148</v>
      </c>
      <c r="H8" s="57" t="s">
        <v>319</v>
      </c>
      <c r="I8" s="58">
        <v>0.2</v>
      </c>
      <c r="J8" s="59">
        <v>1</v>
      </c>
      <c r="K8" s="60">
        <v>1</v>
      </c>
      <c r="L8" s="60">
        <v>1</v>
      </c>
      <c r="M8" s="60">
        <v>1</v>
      </c>
      <c r="N8" s="60">
        <v>1</v>
      </c>
      <c r="O8" s="55" t="s">
        <v>320</v>
      </c>
      <c r="P8" s="61">
        <v>1</v>
      </c>
      <c r="Q8" s="58">
        <v>1</v>
      </c>
      <c r="R8" s="117">
        <v>1</v>
      </c>
      <c r="S8" s="117">
        <v>1</v>
      </c>
      <c r="T8" s="45" t="str">
        <f t="shared" si="0"/>
        <v>4</v>
      </c>
      <c r="U8" s="61">
        <f t="shared" si="1"/>
        <v>1</v>
      </c>
      <c r="V8" s="52">
        <f t="shared" si="2"/>
        <v>1</v>
      </c>
      <c r="W8" s="52">
        <f t="shared" si="3"/>
        <v>0.2</v>
      </c>
      <c r="X8" s="231" t="s">
        <v>337</v>
      </c>
      <c r="Y8" s="210" t="s">
        <v>283</v>
      </c>
      <c r="Z8" s="210" t="s">
        <v>283</v>
      </c>
      <c r="AA8" s="211" t="s">
        <v>338</v>
      </c>
      <c r="AB8" s="203" t="s">
        <v>323</v>
      </c>
      <c r="AC8" s="203" t="s">
        <v>283</v>
      </c>
      <c r="AD8" s="234" t="s">
        <v>339</v>
      </c>
      <c r="AE8" s="233" t="s">
        <v>283</v>
      </c>
      <c r="AF8" s="233" t="s">
        <v>283</v>
      </c>
      <c r="AG8" s="234" t="s">
        <v>340</v>
      </c>
      <c r="AH8" s="203" t="s">
        <v>323</v>
      </c>
      <c r="AI8" s="203" t="s">
        <v>283</v>
      </c>
      <c r="AJ8" s="235" t="s">
        <v>341</v>
      </c>
      <c r="AK8" s="236" t="s">
        <v>185</v>
      </c>
      <c r="AL8" s="236" t="s">
        <v>185</v>
      </c>
      <c r="AM8" s="235" t="s">
        <v>340</v>
      </c>
      <c r="AN8" s="212" t="s">
        <v>323</v>
      </c>
      <c r="AO8" s="213" t="s">
        <v>327</v>
      </c>
      <c r="AP8" s="235" t="s">
        <v>342</v>
      </c>
      <c r="AQ8" s="236" t="s">
        <v>185</v>
      </c>
      <c r="AR8" s="236" t="s">
        <v>185</v>
      </c>
      <c r="AS8" s="235" t="s">
        <v>340</v>
      </c>
      <c r="AT8" s="212" t="s">
        <v>323</v>
      </c>
      <c r="AU8" s="213" t="s">
        <v>327</v>
      </c>
      <c r="AV8" s="16"/>
      <c r="AW8" s="16"/>
      <c r="AX8" s="16"/>
      <c r="AY8" s="16"/>
      <c r="AZ8" s="16"/>
    </row>
    <row r="9" spans="1:52" s="18" customFormat="1" ht="135.94999999999999" customHeight="1" x14ac:dyDescent="0.2">
      <c r="A9" s="55">
        <f t="shared" si="4"/>
        <v>4</v>
      </c>
      <c r="B9" s="56" t="s">
        <v>144</v>
      </c>
      <c r="C9" s="56" t="s">
        <v>79</v>
      </c>
      <c r="D9" s="56" t="s">
        <v>145</v>
      </c>
      <c r="E9" s="56" t="s">
        <v>80</v>
      </c>
      <c r="F9" s="56" t="s">
        <v>118</v>
      </c>
      <c r="G9" s="70" t="s">
        <v>149</v>
      </c>
      <c r="H9" s="57" t="s">
        <v>343</v>
      </c>
      <c r="I9" s="58">
        <v>0.1</v>
      </c>
      <c r="J9" s="62">
        <v>8000</v>
      </c>
      <c r="K9" s="63">
        <v>1000</v>
      </c>
      <c r="L9" s="63">
        <v>40000</v>
      </c>
      <c r="M9" s="63">
        <v>45000</v>
      </c>
      <c r="N9" s="63">
        <f>SUM(J9:M9)</f>
        <v>94000</v>
      </c>
      <c r="O9" s="55" t="s">
        <v>344</v>
      </c>
      <c r="P9" s="64">
        <v>9020</v>
      </c>
      <c r="Q9" s="65">
        <v>22132</v>
      </c>
      <c r="R9" s="44">
        <v>48525</v>
      </c>
      <c r="S9" s="44">
        <v>16554</v>
      </c>
      <c r="T9" s="45" t="str">
        <f t="shared" si="0"/>
        <v>0</v>
      </c>
      <c r="U9" s="96">
        <f>IF(O9="sumatoria",(P9+Q9+R9+S9),(P9+Q9+R9+S9)/T9)</f>
        <v>96231</v>
      </c>
      <c r="V9" s="52">
        <f t="shared" si="2"/>
        <v>1.0237340425531916</v>
      </c>
      <c r="W9" s="52">
        <f t="shared" si="3"/>
        <v>0.10237340425531916</v>
      </c>
      <c r="X9" s="231" t="s">
        <v>345</v>
      </c>
      <c r="Y9" s="210" t="s">
        <v>283</v>
      </c>
      <c r="Z9" s="210" t="s">
        <v>346</v>
      </c>
      <c r="AA9" s="211" t="s">
        <v>347</v>
      </c>
      <c r="AB9" s="203" t="s">
        <v>323</v>
      </c>
      <c r="AC9" s="203" t="s">
        <v>283</v>
      </c>
      <c r="AD9" s="237" t="s">
        <v>1423</v>
      </c>
      <c r="AE9" s="233" t="s">
        <v>283</v>
      </c>
      <c r="AF9" s="233" t="s">
        <v>283</v>
      </c>
      <c r="AG9" s="234" t="s">
        <v>348</v>
      </c>
      <c r="AH9" s="203" t="s">
        <v>323</v>
      </c>
      <c r="AI9" s="203" t="s">
        <v>283</v>
      </c>
      <c r="AJ9" s="235" t="s">
        <v>349</v>
      </c>
      <c r="AK9" s="236" t="s">
        <v>350</v>
      </c>
      <c r="AL9" s="236" t="s">
        <v>351</v>
      </c>
      <c r="AM9" s="235" t="s">
        <v>352</v>
      </c>
      <c r="AN9" s="212" t="s">
        <v>323</v>
      </c>
      <c r="AO9" s="213" t="s">
        <v>327</v>
      </c>
      <c r="AP9" s="235" t="s">
        <v>353</v>
      </c>
      <c r="AQ9" s="236" t="s">
        <v>185</v>
      </c>
      <c r="AR9" s="236" t="s">
        <v>185</v>
      </c>
      <c r="AS9" s="235" t="s">
        <v>354</v>
      </c>
      <c r="AT9" s="212" t="s">
        <v>323</v>
      </c>
      <c r="AU9" s="213" t="s">
        <v>1412</v>
      </c>
      <c r="AV9" s="16"/>
      <c r="AW9" s="16"/>
      <c r="AX9" s="16"/>
      <c r="AY9" s="16"/>
      <c r="AZ9" s="16"/>
    </row>
    <row r="10" spans="1:52" s="18" customFormat="1" ht="135.94999999999999" customHeight="1" x14ac:dyDescent="0.2">
      <c r="A10" s="55">
        <f t="shared" si="4"/>
        <v>5</v>
      </c>
      <c r="B10" s="56" t="s">
        <v>144</v>
      </c>
      <c r="C10" s="56" t="s">
        <v>79</v>
      </c>
      <c r="D10" s="56" t="s">
        <v>145</v>
      </c>
      <c r="E10" s="56" t="s">
        <v>80</v>
      </c>
      <c r="F10" s="56" t="s">
        <v>118</v>
      </c>
      <c r="G10" s="70" t="s">
        <v>150</v>
      </c>
      <c r="H10" s="57" t="s">
        <v>343</v>
      </c>
      <c r="I10" s="58">
        <v>0.1</v>
      </c>
      <c r="J10" s="66">
        <v>3</v>
      </c>
      <c r="K10" s="55">
        <v>3</v>
      </c>
      <c r="L10" s="55">
        <v>3</v>
      </c>
      <c r="M10" s="55">
        <v>3</v>
      </c>
      <c r="N10" s="55">
        <v>12</v>
      </c>
      <c r="O10" s="55" t="s">
        <v>344</v>
      </c>
      <c r="P10" s="64">
        <v>3</v>
      </c>
      <c r="Q10" s="65">
        <v>3</v>
      </c>
      <c r="R10" s="44">
        <v>3</v>
      </c>
      <c r="S10" s="44">
        <v>3</v>
      </c>
      <c r="T10" s="45" t="str">
        <f t="shared" si="0"/>
        <v>0</v>
      </c>
      <c r="U10" s="96">
        <f t="shared" si="1"/>
        <v>12</v>
      </c>
      <c r="V10" s="52">
        <f t="shared" si="2"/>
        <v>1</v>
      </c>
      <c r="W10" s="52">
        <f t="shared" si="3"/>
        <v>0.1</v>
      </c>
      <c r="X10" s="231" t="s">
        <v>355</v>
      </c>
      <c r="Y10" s="210" t="s">
        <v>283</v>
      </c>
      <c r="Z10" s="210" t="s">
        <v>283</v>
      </c>
      <c r="AA10" s="211" t="s">
        <v>356</v>
      </c>
      <c r="AB10" s="203" t="s">
        <v>323</v>
      </c>
      <c r="AC10" s="203" t="s">
        <v>283</v>
      </c>
      <c r="AD10" s="234" t="s">
        <v>355</v>
      </c>
      <c r="AE10" s="233" t="s">
        <v>283</v>
      </c>
      <c r="AF10" s="233" t="s">
        <v>283</v>
      </c>
      <c r="AG10" s="234" t="s">
        <v>357</v>
      </c>
      <c r="AH10" s="203" t="s">
        <v>323</v>
      </c>
      <c r="AI10" s="203" t="s">
        <v>283</v>
      </c>
      <c r="AJ10" s="235" t="s">
        <v>355</v>
      </c>
      <c r="AK10" s="236" t="s">
        <v>185</v>
      </c>
      <c r="AL10" s="236" t="s">
        <v>185</v>
      </c>
      <c r="AM10" s="235" t="s">
        <v>357</v>
      </c>
      <c r="AN10" s="212" t="s">
        <v>323</v>
      </c>
      <c r="AO10" s="213" t="s">
        <v>327</v>
      </c>
      <c r="AP10" s="235" t="s">
        <v>355</v>
      </c>
      <c r="AQ10" s="236" t="s">
        <v>185</v>
      </c>
      <c r="AR10" s="236" t="s">
        <v>185</v>
      </c>
      <c r="AS10" s="235" t="s">
        <v>357</v>
      </c>
      <c r="AT10" s="212" t="s">
        <v>323</v>
      </c>
      <c r="AU10" s="213" t="s">
        <v>327</v>
      </c>
      <c r="AV10" s="16"/>
      <c r="AW10" s="16"/>
      <c r="AX10" s="16"/>
      <c r="AY10" s="16"/>
      <c r="AZ10" s="16"/>
    </row>
    <row r="11" spans="1:52" s="18" customFormat="1" ht="237.75" customHeight="1" x14ac:dyDescent="0.2">
      <c r="A11" s="55">
        <f t="shared" si="4"/>
        <v>6</v>
      </c>
      <c r="B11" s="56" t="s">
        <v>144</v>
      </c>
      <c r="C11" s="56" t="s">
        <v>79</v>
      </c>
      <c r="D11" s="56" t="s">
        <v>145</v>
      </c>
      <c r="E11" s="56" t="s">
        <v>80</v>
      </c>
      <c r="F11" s="56" t="s">
        <v>118</v>
      </c>
      <c r="G11" s="70" t="s">
        <v>151</v>
      </c>
      <c r="H11" s="57" t="s">
        <v>343</v>
      </c>
      <c r="I11" s="58">
        <v>0.1</v>
      </c>
      <c r="J11" s="66">
        <v>2</v>
      </c>
      <c r="K11" s="55">
        <v>2</v>
      </c>
      <c r="L11" s="55">
        <v>2</v>
      </c>
      <c r="M11" s="55">
        <v>2</v>
      </c>
      <c r="N11" s="55">
        <v>8</v>
      </c>
      <c r="O11" s="55" t="s">
        <v>344</v>
      </c>
      <c r="P11" s="64">
        <v>3</v>
      </c>
      <c r="Q11" s="65">
        <v>2</v>
      </c>
      <c r="R11" s="44">
        <v>2</v>
      </c>
      <c r="S11" s="42">
        <v>4</v>
      </c>
      <c r="T11" s="45" t="str">
        <f t="shared" si="0"/>
        <v>0</v>
      </c>
      <c r="U11" s="96">
        <f t="shared" si="1"/>
        <v>11</v>
      </c>
      <c r="V11" s="52">
        <f t="shared" si="2"/>
        <v>1.375</v>
      </c>
      <c r="W11" s="52">
        <f t="shared" si="3"/>
        <v>0.13750000000000001</v>
      </c>
      <c r="X11" s="231" t="s">
        <v>358</v>
      </c>
      <c r="Y11" s="210" t="s">
        <v>283</v>
      </c>
      <c r="Z11" s="210" t="s">
        <v>283</v>
      </c>
      <c r="AA11" s="211" t="s">
        <v>359</v>
      </c>
      <c r="AB11" s="203" t="s">
        <v>323</v>
      </c>
      <c r="AC11" s="203" t="s">
        <v>283</v>
      </c>
      <c r="AD11" s="237" t="s">
        <v>360</v>
      </c>
      <c r="AE11" s="233" t="s">
        <v>283</v>
      </c>
      <c r="AF11" s="233" t="s">
        <v>283</v>
      </c>
      <c r="AG11" s="234" t="s">
        <v>361</v>
      </c>
      <c r="AH11" s="203" t="s">
        <v>323</v>
      </c>
      <c r="AI11" s="203" t="s">
        <v>283</v>
      </c>
      <c r="AJ11" s="235" t="s">
        <v>362</v>
      </c>
      <c r="AK11" s="236" t="s">
        <v>185</v>
      </c>
      <c r="AL11" s="236" t="s">
        <v>185</v>
      </c>
      <c r="AM11" s="235" t="s">
        <v>363</v>
      </c>
      <c r="AN11" s="212" t="s">
        <v>323</v>
      </c>
      <c r="AO11" s="213" t="s">
        <v>327</v>
      </c>
      <c r="AP11" s="235" t="s">
        <v>364</v>
      </c>
      <c r="AQ11" s="236" t="s">
        <v>365</v>
      </c>
      <c r="AR11" s="236" t="s">
        <v>185</v>
      </c>
      <c r="AS11" s="235" t="s">
        <v>366</v>
      </c>
      <c r="AT11" s="212" t="s">
        <v>323</v>
      </c>
      <c r="AU11" s="213" t="s">
        <v>1413</v>
      </c>
      <c r="AV11" s="16"/>
      <c r="AW11" s="16"/>
      <c r="AX11" s="16"/>
      <c r="AY11" s="16"/>
      <c r="AZ11" s="16"/>
    </row>
    <row r="12" spans="1:52" s="18" customFormat="1" ht="135.94999999999999" customHeight="1" x14ac:dyDescent="0.2">
      <c r="A12" s="55">
        <f t="shared" si="4"/>
        <v>7</v>
      </c>
      <c r="B12" s="56" t="s">
        <v>144</v>
      </c>
      <c r="C12" s="56" t="s">
        <v>79</v>
      </c>
      <c r="D12" s="56" t="s">
        <v>145</v>
      </c>
      <c r="E12" s="56" t="s">
        <v>80</v>
      </c>
      <c r="F12" s="56" t="s">
        <v>118</v>
      </c>
      <c r="G12" s="70" t="s">
        <v>152</v>
      </c>
      <c r="H12" s="57" t="s">
        <v>343</v>
      </c>
      <c r="I12" s="58">
        <v>0.1</v>
      </c>
      <c r="J12" s="66">
        <v>0</v>
      </c>
      <c r="K12" s="55">
        <v>45</v>
      </c>
      <c r="L12" s="55">
        <v>45</v>
      </c>
      <c r="M12" s="55">
        <v>45</v>
      </c>
      <c r="N12" s="55">
        <v>135</v>
      </c>
      <c r="O12" s="55" t="s">
        <v>344</v>
      </c>
      <c r="P12" s="64">
        <v>0</v>
      </c>
      <c r="Q12" s="65">
        <v>45</v>
      </c>
      <c r="R12" s="44">
        <v>45</v>
      </c>
      <c r="S12" s="42">
        <v>45</v>
      </c>
      <c r="T12" s="45" t="str">
        <f t="shared" si="0"/>
        <v>0</v>
      </c>
      <c r="U12" s="96">
        <f t="shared" si="1"/>
        <v>135</v>
      </c>
      <c r="V12" s="52">
        <f t="shared" si="2"/>
        <v>1</v>
      </c>
      <c r="W12" s="52">
        <f t="shared" si="3"/>
        <v>0.1</v>
      </c>
      <c r="X12" s="231" t="s">
        <v>367</v>
      </c>
      <c r="Y12" s="210" t="s">
        <v>283</v>
      </c>
      <c r="Z12" s="210" t="s">
        <v>283</v>
      </c>
      <c r="AA12" s="211" t="s">
        <v>368</v>
      </c>
      <c r="AB12" s="204" t="s">
        <v>185</v>
      </c>
      <c r="AC12" s="203" t="s">
        <v>283</v>
      </c>
      <c r="AD12" s="234" t="s">
        <v>369</v>
      </c>
      <c r="AE12" s="233" t="s">
        <v>283</v>
      </c>
      <c r="AF12" s="233" t="s">
        <v>283</v>
      </c>
      <c r="AG12" s="234" t="s">
        <v>370</v>
      </c>
      <c r="AH12" s="203" t="s">
        <v>323</v>
      </c>
      <c r="AI12" s="203" t="s">
        <v>283</v>
      </c>
      <c r="AJ12" s="235" t="s">
        <v>371</v>
      </c>
      <c r="AK12" s="236" t="s">
        <v>185</v>
      </c>
      <c r="AL12" s="236" t="s">
        <v>185</v>
      </c>
      <c r="AM12" s="235" t="s">
        <v>370</v>
      </c>
      <c r="AN12" s="212" t="s">
        <v>323</v>
      </c>
      <c r="AO12" s="213" t="s">
        <v>327</v>
      </c>
      <c r="AP12" s="235" t="s">
        <v>372</v>
      </c>
      <c r="AQ12" s="236" t="s">
        <v>185</v>
      </c>
      <c r="AR12" s="236" t="s">
        <v>185</v>
      </c>
      <c r="AS12" s="235" t="s">
        <v>370</v>
      </c>
      <c r="AT12" s="212" t="s">
        <v>323</v>
      </c>
      <c r="AU12" s="213" t="s">
        <v>327</v>
      </c>
      <c r="AV12" s="16"/>
      <c r="AW12" s="16"/>
      <c r="AX12" s="16"/>
      <c r="AY12" s="16"/>
      <c r="AZ12" s="16"/>
    </row>
    <row r="13" spans="1:52" s="18" customFormat="1" ht="135.94999999999999" customHeight="1" x14ac:dyDescent="0.2">
      <c r="A13" s="55">
        <f t="shared" si="4"/>
        <v>8</v>
      </c>
      <c r="B13" s="56" t="s">
        <v>144</v>
      </c>
      <c r="C13" s="56" t="s">
        <v>79</v>
      </c>
      <c r="D13" s="56" t="s">
        <v>145</v>
      </c>
      <c r="E13" s="56" t="s">
        <v>80</v>
      </c>
      <c r="F13" s="56" t="s">
        <v>118</v>
      </c>
      <c r="G13" s="139" t="s">
        <v>153</v>
      </c>
      <c r="H13" s="57" t="s">
        <v>319</v>
      </c>
      <c r="I13" s="67">
        <v>0.1</v>
      </c>
      <c r="J13" s="67">
        <v>1</v>
      </c>
      <c r="K13" s="68">
        <v>1</v>
      </c>
      <c r="L13" s="68">
        <v>1</v>
      </c>
      <c r="M13" s="68">
        <v>1</v>
      </c>
      <c r="N13" s="68">
        <v>1</v>
      </c>
      <c r="O13" s="69" t="s">
        <v>320</v>
      </c>
      <c r="P13" s="67">
        <v>1</v>
      </c>
      <c r="Q13" s="67">
        <v>1</v>
      </c>
      <c r="R13" s="118">
        <v>1</v>
      </c>
      <c r="S13" s="118">
        <v>1</v>
      </c>
      <c r="T13" s="45" t="str">
        <f t="shared" si="0"/>
        <v>4</v>
      </c>
      <c r="U13" s="61">
        <v>1</v>
      </c>
      <c r="V13" s="52">
        <f t="shared" si="2"/>
        <v>1</v>
      </c>
      <c r="W13" s="52">
        <f t="shared" si="3"/>
        <v>0.1</v>
      </c>
      <c r="X13" s="231" t="s">
        <v>373</v>
      </c>
      <c r="Y13" s="210" t="s">
        <v>283</v>
      </c>
      <c r="Z13" s="210" t="s">
        <v>283</v>
      </c>
      <c r="AA13" s="211" t="s">
        <v>374</v>
      </c>
      <c r="AB13" s="203" t="s">
        <v>323</v>
      </c>
      <c r="AC13" s="203" t="s">
        <v>283</v>
      </c>
      <c r="AD13" s="234" t="s">
        <v>375</v>
      </c>
      <c r="AE13" s="233" t="s">
        <v>283</v>
      </c>
      <c r="AF13" s="233" t="s">
        <v>283</v>
      </c>
      <c r="AG13" s="234" t="s">
        <v>376</v>
      </c>
      <c r="AH13" s="203" t="s">
        <v>323</v>
      </c>
      <c r="AI13" s="203" t="s">
        <v>283</v>
      </c>
      <c r="AJ13" s="235" t="s">
        <v>377</v>
      </c>
      <c r="AK13" s="236" t="s">
        <v>185</v>
      </c>
      <c r="AL13" s="236" t="s">
        <v>185</v>
      </c>
      <c r="AM13" s="235" t="s">
        <v>376</v>
      </c>
      <c r="AN13" s="212" t="s">
        <v>323</v>
      </c>
      <c r="AO13" s="213" t="s">
        <v>327</v>
      </c>
      <c r="AP13" s="235" t="s">
        <v>378</v>
      </c>
      <c r="AQ13" s="236" t="s">
        <v>185</v>
      </c>
      <c r="AR13" s="236" t="s">
        <v>185</v>
      </c>
      <c r="AS13" s="235" t="s">
        <v>376</v>
      </c>
      <c r="AT13" s="212" t="s">
        <v>323</v>
      </c>
      <c r="AU13" s="213" t="s">
        <v>327</v>
      </c>
      <c r="AV13" s="16"/>
      <c r="AW13" s="16"/>
      <c r="AX13" s="16"/>
      <c r="AY13" s="16"/>
      <c r="AZ13" s="16"/>
    </row>
    <row r="14" spans="1:52" ht="185.25" x14ac:dyDescent="0.25">
      <c r="A14" s="238">
        <f t="shared" si="4"/>
        <v>9</v>
      </c>
      <c r="B14" s="75" t="s">
        <v>144</v>
      </c>
      <c r="C14" s="75" t="s">
        <v>45</v>
      </c>
      <c r="D14" s="75" t="s">
        <v>154</v>
      </c>
      <c r="E14" s="75" t="s">
        <v>80</v>
      </c>
      <c r="F14" s="75" t="s">
        <v>158</v>
      </c>
      <c r="G14" s="84" t="s">
        <v>159</v>
      </c>
      <c r="H14" s="57" t="s">
        <v>319</v>
      </c>
      <c r="I14" s="239">
        <v>0.1</v>
      </c>
      <c r="J14" s="239">
        <v>0.25</v>
      </c>
      <c r="K14" s="239">
        <v>0.3</v>
      </c>
      <c r="L14" s="239">
        <v>0.3</v>
      </c>
      <c r="M14" s="239">
        <v>0.15</v>
      </c>
      <c r="N14" s="77">
        <v>1</v>
      </c>
      <c r="O14" s="78" t="s">
        <v>344</v>
      </c>
      <c r="P14" s="79">
        <v>0.25</v>
      </c>
      <c r="Q14" s="79">
        <v>0.3</v>
      </c>
      <c r="R14" s="115">
        <v>0.25</v>
      </c>
      <c r="S14" s="115">
        <v>0.2</v>
      </c>
      <c r="T14" s="47" t="str">
        <f t="shared" si="0"/>
        <v>0</v>
      </c>
      <c r="U14" s="111">
        <f t="shared" si="1"/>
        <v>1</v>
      </c>
      <c r="V14" s="53">
        <f t="shared" si="2"/>
        <v>1</v>
      </c>
      <c r="W14" s="54">
        <f t="shared" si="3"/>
        <v>0.1</v>
      </c>
      <c r="X14" s="240" t="s">
        <v>379</v>
      </c>
      <c r="Y14" s="241" t="s">
        <v>283</v>
      </c>
      <c r="Z14" s="241" t="s">
        <v>283</v>
      </c>
      <c r="AA14" s="210" t="s">
        <v>380</v>
      </c>
      <c r="AB14" s="203" t="s">
        <v>323</v>
      </c>
      <c r="AC14" s="205" t="s">
        <v>283</v>
      </c>
      <c r="AD14" s="242" t="s">
        <v>381</v>
      </c>
      <c r="AE14" s="243" t="s">
        <v>283</v>
      </c>
      <c r="AF14" s="243" t="s">
        <v>283</v>
      </c>
      <c r="AG14" s="234" t="s">
        <v>382</v>
      </c>
      <c r="AH14" s="203" t="s">
        <v>323</v>
      </c>
      <c r="AI14" s="205" t="s">
        <v>283</v>
      </c>
      <c r="AJ14" s="235" t="s">
        <v>383</v>
      </c>
      <c r="AK14" s="236" t="s">
        <v>384</v>
      </c>
      <c r="AL14" s="236" t="s">
        <v>385</v>
      </c>
      <c r="AM14" s="235" t="s">
        <v>386</v>
      </c>
      <c r="AN14" s="212" t="s">
        <v>323</v>
      </c>
      <c r="AO14" s="213" t="s">
        <v>327</v>
      </c>
      <c r="AP14" s="244" t="s">
        <v>387</v>
      </c>
      <c r="AQ14" s="236" t="s">
        <v>388</v>
      </c>
      <c r="AR14" s="236" t="s">
        <v>389</v>
      </c>
      <c r="AS14" s="245" t="s">
        <v>390</v>
      </c>
      <c r="AT14" s="212" t="s">
        <v>323</v>
      </c>
      <c r="AU14" s="213" t="s">
        <v>327</v>
      </c>
      <c r="AV14" s="16"/>
      <c r="AW14" s="16"/>
      <c r="AX14" s="16"/>
      <c r="AY14" s="16"/>
      <c r="AZ14" s="16"/>
    </row>
    <row r="15" spans="1:52" ht="99.75" x14ac:dyDescent="0.25">
      <c r="A15" s="238">
        <f t="shared" si="4"/>
        <v>10</v>
      </c>
      <c r="B15" s="75" t="s">
        <v>144</v>
      </c>
      <c r="C15" s="75" t="s">
        <v>45</v>
      </c>
      <c r="D15" s="75" t="s">
        <v>154</v>
      </c>
      <c r="E15" s="75" t="s">
        <v>80</v>
      </c>
      <c r="F15" s="75" t="s">
        <v>133</v>
      </c>
      <c r="G15" s="84" t="s">
        <v>155</v>
      </c>
      <c r="H15" s="57" t="s">
        <v>319</v>
      </c>
      <c r="I15" s="239">
        <v>0.1</v>
      </c>
      <c r="J15" s="239">
        <v>1</v>
      </c>
      <c r="K15" s="239">
        <v>1</v>
      </c>
      <c r="L15" s="239">
        <v>1</v>
      </c>
      <c r="M15" s="239">
        <v>1</v>
      </c>
      <c r="N15" s="77">
        <v>1</v>
      </c>
      <c r="O15" s="78" t="s">
        <v>320</v>
      </c>
      <c r="P15" s="108">
        <v>1</v>
      </c>
      <c r="Q15" s="108">
        <v>1</v>
      </c>
      <c r="R15" s="115">
        <v>1</v>
      </c>
      <c r="S15" s="115">
        <v>1</v>
      </c>
      <c r="T15" s="47" t="str">
        <f t="shared" si="0"/>
        <v>4</v>
      </c>
      <c r="U15" s="111">
        <f t="shared" si="1"/>
        <v>1</v>
      </c>
      <c r="V15" s="53">
        <f>(U15/N15)</f>
        <v>1</v>
      </c>
      <c r="W15" s="54">
        <f t="shared" si="3"/>
        <v>0.1</v>
      </c>
      <c r="X15" s="240" t="s">
        <v>391</v>
      </c>
      <c r="Y15" s="241" t="s">
        <v>283</v>
      </c>
      <c r="Z15" s="241" t="s">
        <v>283</v>
      </c>
      <c r="AA15" s="210" t="s">
        <v>392</v>
      </c>
      <c r="AB15" s="203" t="s">
        <v>323</v>
      </c>
      <c r="AC15" s="205" t="s">
        <v>283</v>
      </c>
      <c r="AD15" s="234" t="s">
        <v>393</v>
      </c>
      <c r="AE15" s="243" t="s">
        <v>283</v>
      </c>
      <c r="AF15" s="243" t="s">
        <v>283</v>
      </c>
      <c r="AG15" s="234" t="s">
        <v>394</v>
      </c>
      <c r="AH15" s="203" t="s">
        <v>323</v>
      </c>
      <c r="AI15" s="205" t="s">
        <v>283</v>
      </c>
      <c r="AJ15" s="235" t="s">
        <v>395</v>
      </c>
      <c r="AK15" s="236" t="s">
        <v>185</v>
      </c>
      <c r="AL15" s="236" t="s">
        <v>185</v>
      </c>
      <c r="AM15" s="235" t="s">
        <v>394</v>
      </c>
      <c r="AN15" s="212" t="s">
        <v>323</v>
      </c>
      <c r="AO15" s="213" t="s">
        <v>327</v>
      </c>
      <c r="AP15" s="244" t="s">
        <v>396</v>
      </c>
      <c r="AQ15" s="246" t="s">
        <v>185</v>
      </c>
      <c r="AR15" s="246" t="s">
        <v>185</v>
      </c>
      <c r="AS15" s="244" t="s">
        <v>394</v>
      </c>
      <c r="AT15" s="212" t="s">
        <v>323</v>
      </c>
      <c r="AU15" s="213" t="s">
        <v>327</v>
      </c>
      <c r="AV15" s="16"/>
      <c r="AW15" s="16"/>
      <c r="AX15" s="16"/>
      <c r="AY15" s="16"/>
      <c r="AZ15" s="16"/>
    </row>
    <row r="16" spans="1:52" ht="185.25" x14ac:dyDescent="0.25">
      <c r="A16" s="238">
        <f t="shared" si="4"/>
        <v>11</v>
      </c>
      <c r="B16" s="75" t="s">
        <v>144</v>
      </c>
      <c r="C16" s="75" t="s">
        <v>45</v>
      </c>
      <c r="D16" s="75" t="s">
        <v>154</v>
      </c>
      <c r="E16" s="75" t="s">
        <v>80</v>
      </c>
      <c r="F16" s="75" t="s">
        <v>125</v>
      </c>
      <c r="G16" s="84" t="s">
        <v>397</v>
      </c>
      <c r="H16" s="57" t="s">
        <v>343</v>
      </c>
      <c r="I16" s="239">
        <v>0.1</v>
      </c>
      <c r="J16" s="247">
        <v>3</v>
      </c>
      <c r="K16" s="247">
        <v>3</v>
      </c>
      <c r="L16" s="247">
        <v>3</v>
      </c>
      <c r="M16" s="247">
        <v>3</v>
      </c>
      <c r="N16" s="248">
        <v>12</v>
      </c>
      <c r="O16" s="78" t="s">
        <v>344</v>
      </c>
      <c r="P16" s="247">
        <v>3</v>
      </c>
      <c r="Q16" s="247">
        <v>3</v>
      </c>
      <c r="R16" s="46">
        <v>3</v>
      </c>
      <c r="S16" s="46">
        <v>3</v>
      </c>
      <c r="T16" s="47" t="str">
        <f t="shared" si="0"/>
        <v>0</v>
      </c>
      <c r="U16" s="249">
        <f t="shared" si="1"/>
        <v>12</v>
      </c>
      <c r="V16" s="53">
        <f t="shared" si="2"/>
        <v>1</v>
      </c>
      <c r="W16" s="54">
        <f t="shared" si="3"/>
        <v>0.1</v>
      </c>
      <c r="X16" s="240" t="s">
        <v>398</v>
      </c>
      <c r="Y16" s="241" t="s">
        <v>283</v>
      </c>
      <c r="Z16" s="241" t="s">
        <v>283</v>
      </c>
      <c r="AA16" s="210" t="s">
        <v>399</v>
      </c>
      <c r="AB16" s="203" t="s">
        <v>323</v>
      </c>
      <c r="AC16" s="205" t="s">
        <v>283</v>
      </c>
      <c r="AD16" s="234" t="s">
        <v>400</v>
      </c>
      <c r="AE16" s="243" t="s">
        <v>283</v>
      </c>
      <c r="AF16" s="243" t="s">
        <v>283</v>
      </c>
      <c r="AG16" s="234" t="s">
        <v>401</v>
      </c>
      <c r="AH16" s="203" t="s">
        <v>323</v>
      </c>
      <c r="AI16" s="205" t="s">
        <v>283</v>
      </c>
      <c r="AJ16" s="235" t="s">
        <v>402</v>
      </c>
      <c r="AK16" s="236" t="s">
        <v>185</v>
      </c>
      <c r="AL16" s="236" t="s">
        <v>185</v>
      </c>
      <c r="AM16" s="235" t="s">
        <v>403</v>
      </c>
      <c r="AN16" s="212" t="s">
        <v>323</v>
      </c>
      <c r="AO16" s="213" t="s">
        <v>327</v>
      </c>
      <c r="AP16" s="244" t="s">
        <v>402</v>
      </c>
      <c r="AQ16" s="246" t="s">
        <v>185</v>
      </c>
      <c r="AR16" s="246" t="s">
        <v>185</v>
      </c>
      <c r="AS16" s="244" t="s">
        <v>404</v>
      </c>
      <c r="AT16" s="212" t="s">
        <v>323</v>
      </c>
      <c r="AU16" s="213" t="s">
        <v>327</v>
      </c>
      <c r="AV16" s="16"/>
      <c r="AW16" s="16"/>
      <c r="AX16" s="16"/>
      <c r="AY16" s="16"/>
      <c r="AZ16" s="16"/>
    </row>
    <row r="17" spans="1:52" ht="147" customHeight="1" x14ac:dyDescent="0.25">
      <c r="A17" s="238">
        <f t="shared" si="4"/>
        <v>12</v>
      </c>
      <c r="B17" s="75" t="s">
        <v>144</v>
      </c>
      <c r="C17" s="75" t="s">
        <v>45</v>
      </c>
      <c r="D17" s="75" t="s">
        <v>163</v>
      </c>
      <c r="E17" s="75" t="s">
        <v>80</v>
      </c>
      <c r="F17" s="75" t="s">
        <v>128</v>
      </c>
      <c r="G17" s="84" t="s">
        <v>166</v>
      </c>
      <c r="H17" s="57" t="s">
        <v>319</v>
      </c>
      <c r="I17" s="239">
        <v>0.1</v>
      </c>
      <c r="J17" s="239">
        <v>1</v>
      </c>
      <c r="K17" s="239">
        <v>1</v>
      </c>
      <c r="L17" s="239">
        <v>1</v>
      </c>
      <c r="M17" s="239">
        <v>1</v>
      </c>
      <c r="N17" s="77">
        <v>1</v>
      </c>
      <c r="O17" s="89" t="s">
        <v>405</v>
      </c>
      <c r="P17" s="79">
        <v>1</v>
      </c>
      <c r="Q17" s="79">
        <v>1</v>
      </c>
      <c r="R17" s="115">
        <v>1</v>
      </c>
      <c r="S17" s="115">
        <v>1</v>
      </c>
      <c r="T17" s="47" t="str">
        <f t="shared" si="0"/>
        <v>4</v>
      </c>
      <c r="U17" s="111">
        <f t="shared" si="1"/>
        <v>1</v>
      </c>
      <c r="V17" s="53">
        <f t="shared" si="2"/>
        <v>1</v>
      </c>
      <c r="W17" s="54">
        <f t="shared" si="3"/>
        <v>0.1</v>
      </c>
      <c r="X17" s="240" t="s">
        <v>406</v>
      </c>
      <c r="Y17" s="241" t="s">
        <v>283</v>
      </c>
      <c r="Z17" s="241" t="s">
        <v>283</v>
      </c>
      <c r="AA17" s="210" t="s">
        <v>407</v>
      </c>
      <c r="AB17" s="203" t="s">
        <v>323</v>
      </c>
      <c r="AC17" s="205" t="s">
        <v>283</v>
      </c>
      <c r="AD17" s="234" t="s">
        <v>408</v>
      </c>
      <c r="AE17" s="243" t="s">
        <v>283</v>
      </c>
      <c r="AF17" s="243" t="s">
        <v>283</v>
      </c>
      <c r="AG17" s="234" t="s">
        <v>409</v>
      </c>
      <c r="AH17" s="203" t="s">
        <v>323</v>
      </c>
      <c r="AI17" s="205" t="s">
        <v>283</v>
      </c>
      <c r="AJ17" s="235" t="s">
        <v>410</v>
      </c>
      <c r="AK17" s="236" t="s">
        <v>411</v>
      </c>
      <c r="AL17" s="236" t="s">
        <v>412</v>
      </c>
      <c r="AM17" s="235" t="s">
        <v>413</v>
      </c>
      <c r="AN17" s="212" t="s">
        <v>323</v>
      </c>
      <c r="AO17" s="213" t="s">
        <v>327</v>
      </c>
      <c r="AP17" s="250" t="s">
        <v>1414</v>
      </c>
      <c r="AQ17" s="236" t="s">
        <v>185</v>
      </c>
      <c r="AR17" s="236" t="s">
        <v>185</v>
      </c>
      <c r="AS17" s="250" t="s">
        <v>414</v>
      </c>
      <c r="AT17" s="212" t="s">
        <v>323</v>
      </c>
      <c r="AU17" s="213" t="s">
        <v>327</v>
      </c>
      <c r="AV17" s="16"/>
      <c r="AW17" s="16"/>
      <c r="AX17" s="16"/>
      <c r="AY17" s="16"/>
      <c r="AZ17" s="16"/>
    </row>
    <row r="18" spans="1:52" ht="185.25" x14ac:dyDescent="0.25">
      <c r="A18" s="238">
        <f t="shared" si="4"/>
        <v>13</v>
      </c>
      <c r="B18" s="75" t="s">
        <v>144</v>
      </c>
      <c r="C18" s="75" t="s">
        <v>45</v>
      </c>
      <c r="D18" s="75" t="s">
        <v>163</v>
      </c>
      <c r="E18" s="75" t="s">
        <v>80</v>
      </c>
      <c r="F18" s="75" t="s">
        <v>128</v>
      </c>
      <c r="G18" s="84" t="s">
        <v>167</v>
      </c>
      <c r="H18" s="57" t="s">
        <v>319</v>
      </c>
      <c r="I18" s="239">
        <v>0.1</v>
      </c>
      <c r="J18" s="239">
        <v>1</v>
      </c>
      <c r="K18" s="239">
        <v>1</v>
      </c>
      <c r="L18" s="239">
        <v>1</v>
      </c>
      <c r="M18" s="239">
        <v>1</v>
      </c>
      <c r="N18" s="77">
        <v>1</v>
      </c>
      <c r="O18" s="89" t="s">
        <v>405</v>
      </c>
      <c r="P18" s="239">
        <v>1</v>
      </c>
      <c r="Q18" s="239">
        <v>1</v>
      </c>
      <c r="R18" s="115">
        <v>1</v>
      </c>
      <c r="S18" s="115">
        <v>1</v>
      </c>
      <c r="T18" s="47" t="str">
        <f t="shared" si="0"/>
        <v>4</v>
      </c>
      <c r="U18" s="111">
        <f t="shared" si="1"/>
        <v>1</v>
      </c>
      <c r="V18" s="53">
        <f t="shared" si="2"/>
        <v>1</v>
      </c>
      <c r="W18" s="54">
        <f t="shared" si="3"/>
        <v>0.1</v>
      </c>
      <c r="X18" s="240" t="s">
        <v>415</v>
      </c>
      <c r="Y18" s="241" t="s">
        <v>283</v>
      </c>
      <c r="Z18" s="241" t="s">
        <v>283</v>
      </c>
      <c r="AA18" s="210" t="s">
        <v>416</v>
      </c>
      <c r="AB18" s="203" t="s">
        <v>323</v>
      </c>
      <c r="AC18" s="205" t="s">
        <v>283</v>
      </c>
      <c r="AD18" s="237" t="s">
        <v>417</v>
      </c>
      <c r="AE18" s="243" t="s">
        <v>283</v>
      </c>
      <c r="AF18" s="243" t="s">
        <v>283</v>
      </c>
      <c r="AG18" s="237" t="s">
        <v>418</v>
      </c>
      <c r="AH18" s="203" t="s">
        <v>323</v>
      </c>
      <c r="AI18" s="205" t="s">
        <v>283</v>
      </c>
      <c r="AJ18" s="235" t="s">
        <v>419</v>
      </c>
      <c r="AK18" s="236" t="s">
        <v>185</v>
      </c>
      <c r="AL18" s="236" t="s">
        <v>185</v>
      </c>
      <c r="AM18" s="235" t="s">
        <v>420</v>
      </c>
      <c r="AN18" s="212" t="s">
        <v>323</v>
      </c>
      <c r="AO18" s="213" t="s">
        <v>327</v>
      </c>
      <c r="AP18" s="244" t="s">
        <v>421</v>
      </c>
      <c r="AQ18" s="236" t="s">
        <v>185</v>
      </c>
      <c r="AR18" s="236" t="s">
        <v>185</v>
      </c>
      <c r="AS18" s="244" t="s">
        <v>422</v>
      </c>
      <c r="AT18" s="212" t="s">
        <v>323</v>
      </c>
      <c r="AU18" s="213" t="s">
        <v>327</v>
      </c>
      <c r="AV18" s="16"/>
      <c r="AW18" s="16"/>
      <c r="AX18" s="16"/>
      <c r="AY18" s="16"/>
      <c r="AZ18" s="16"/>
    </row>
    <row r="19" spans="1:52" ht="170.25" customHeight="1" x14ac:dyDescent="0.25">
      <c r="A19" s="238">
        <f t="shared" si="4"/>
        <v>14</v>
      </c>
      <c r="B19" s="75" t="s">
        <v>144</v>
      </c>
      <c r="C19" s="75" t="s">
        <v>45</v>
      </c>
      <c r="D19" s="75" t="s">
        <v>163</v>
      </c>
      <c r="E19" s="75" t="s">
        <v>80</v>
      </c>
      <c r="F19" s="75" t="s">
        <v>164</v>
      </c>
      <c r="G19" s="84" t="s">
        <v>165</v>
      </c>
      <c r="H19" s="57" t="s">
        <v>319</v>
      </c>
      <c r="I19" s="251">
        <v>0.1</v>
      </c>
      <c r="J19" s="239">
        <v>1</v>
      </c>
      <c r="K19" s="239">
        <v>1</v>
      </c>
      <c r="L19" s="239">
        <v>1</v>
      </c>
      <c r="M19" s="239">
        <v>1</v>
      </c>
      <c r="N19" s="77">
        <v>1</v>
      </c>
      <c r="O19" s="89" t="s">
        <v>405</v>
      </c>
      <c r="P19" s="79">
        <v>1</v>
      </c>
      <c r="Q19" s="79">
        <v>1</v>
      </c>
      <c r="R19" s="115">
        <v>1</v>
      </c>
      <c r="S19" s="115">
        <v>1</v>
      </c>
      <c r="T19" s="47" t="str">
        <f t="shared" si="0"/>
        <v>4</v>
      </c>
      <c r="U19" s="111">
        <f t="shared" si="1"/>
        <v>1</v>
      </c>
      <c r="V19" s="53">
        <f t="shared" si="2"/>
        <v>1</v>
      </c>
      <c r="W19" s="54">
        <f t="shared" si="3"/>
        <v>0.1</v>
      </c>
      <c r="X19" s="240" t="s">
        <v>423</v>
      </c>
      <c r="Y19" s="241" t="s">
        <v>283</v>
      </c>
      <c r="Z19" s="241" t="s">
        <v>283</v>
      </c>
      <c r="AA19" s="210" t="s">
        <v>424</v>
      </c>
      <c r="AB19" s="203" t="s">
        <v>323</v>
      </c>
      <c r="AC19" s="205" t="s">
        <v>283</v>
      </c>
      <c r="AD19" s="242" t="s">
        <v>425</v>
      </c>
      <c r="AE19" s="243" t="s">
        <v>283</v>
      </c>
      <c r="AF19" s="243" t="s">
        <v>283</v>
      </c>
      <c r="AG19" s="242" t="s">
        <v>426</v>
      </c>
      <c r="AH19" s="203" t="s">
        <v>323</v>
      </c>
      <c r="AI19" s="205" t="s">
        <v>283</v>
      </c>
      <c r="AJ19" s="235" t="s">
        <v>427</v>
      </c>
      <c r="AK19" s="236" t="s">
        <v>428</v>
      </c>
      <c r="AL19" s="236" t="s">
        <v>429</v>
      </c>
      <c r="AM19" s="235" t="s">
        <v>430</v>
      </c>
      <c r="AN19" s="212" t="s">
        <v>323</v>
      </c>
      <c r="AO19" s="213" t="s">
        <v>327</v>
      </c>
      <c r="AP19" s="244" t="s">
        <v>431</v>
      </c>
      <c r="AQ19" s="236" t="s">
        <v>185</v>
      </c>
      <c r="AR19" s="236" t="s">
        <v>185</v>
      </c>
      <c r="AS19" s="244" t="s">
        <v>432</v>
      </c>
      <c r="AT19" s="212" t="s">
        <v>323</v>
      </c>
      <c r="AU19" s="213" t="s">
        <v>327</v>
      </c>
      <c r="AV19" s="16"/>
      <c r="AW19" s="16"/>
      <c r="AX19" s="16"/>
      <c r="AY19" s="16"/>
      <c r="AZ19" s="16"/>
    </row>
    <row r="20" spans="1:52" ht="175.5" customHeight="1" x14ac:dyDescent="0.25">
      <c r="A20" s="238">
        <f t="shared" si="4"/>
        <v>15</v>
      </c>
      <c r="B20" s="75" t="s">
        <v>144</v>
      </c>
      <c r="C20" s="75" t="s">
        <v>45</v>
      </c>
      <c r="D20" s="75" t="s">
        <v>154</v>
      </c>
      <c r="E20" s="75" t="s">
        <v>80</v>
      </c>
      <c r="F20" s="75" t="s">
        <v>118</v>
      </c>
      <c r="G20" s="84" t="s">
        <v>157</v>
      </c>
      <c r="H20" s="57" t="s">
        <v>319</v>
      </c>
      <c r="I20" s="239">
        <v>0.1</v>
      </c>
      <c r="J20" s="239">
        <v>1</v>
      </c>
      <c r="K20" s="239">
        <v>1</v>
      </c>
      <c r="L20" s="239">
        <v>1</v>
      </c>
      <c r="M20" s="239">
        <v>1</v>
      </c>
      <c r="N20" s="77">
        <v>1</v>
      </c>
      <c r="O20" s="78" t="s">
        <v>405</v>
      </c>
      <c r="P20" s="79">
        <v>1</v>
      </c>
      <c r="Q20" s="79">
        <v>1</v>
      </c>
      <c r="R20" s="79">
        <v>1</v>
      </c>
      <c r="S20" s="115">
        <v>1</v>
      </c>
      <c r="T20" s="47" t="str">
        <f t="shared" si="0"/>
        <v>4</v>
      </c>
      <c r="U20" s="111">
        <f t="shared" si="1"/>
        <v>1</v>
      </c>
      <c r="V20" s="53">
        <f t="shared" si="2"/>
        <v>1</v>
      </c>
      <c r="W20" s="54">
        <f t="shared" si="3"/>
        <v>0.1</v>
      </c>
      <c r="X20" s="240" t="s">
        <v>433</v>
      </c>
      <c r="Y20" s="241" t="s">
        <v>283</v>
      </c>
      <c r="Z20" s="241" t="s">
        <v>283</v>
      </c>
      <c r="AA20" s="210" t="s">
        <v>434</v>
      </c>
      <c r="AB20" s="203" t="s">
        <v>323</v>
      </c>
      <c r="AC20" s="205" t="s">
        <v>283</v>
      </c>
      <c r="AD20" s="237" t="s">
        <v>435</v>
      </c>
      <c r="AE20" s="243" t="s">
        <v>283</v>
      </c>
      <c r="AF20" s="243" t="s">
        <v>283</v>
      </c>
      <c r="AG20" s="234" t="s">
        <v>436</v>
      </c>
      <c r="AH20" s="203" t="s">
        <v>323</v>
      </c>
      <c r="AI20" s="205" t="s">
        <v>283</v>
      </c>
      <c r="AJ20" s="235" t="s">
        <v>437</v>
      </c>
      <c r="AK20" s="236" t="s">
        <v>438</v>
      </c>
      <c r="AL20" s="236" t="s">
        <v>439</v>
      </c>
      <c r="AM20" s="235" t="s">
        <v>440</v>
      </c>
      <c r="AN20" s="212" t="s">
        <v>323</v>
      </c>
      <c r="AO20" s="213" t="s">
        <v>327</v>
      </c>
      <c r="AP20" s="244" t="s">
        <v>441</v>
      </c>
      <c r="AQ20" s="236" t="s">
        <v>442</v>
      </c>
      <c r="AR20" s="236" t="s">
        <v>443</v>
      </c>
      <c r="AS20" s="244" t="s">
        <v>444</v>
      </c>
      <c r="AT20" s="212" t="s">
        <v>323</v>
      </c>
      <c r="AU20" s="213" t="s">
        <v>327</v>
      </c>
      <c r="AV20" s="16"/>
      <c r="AW20" s="16"/>
      <c r="AX20" s="16"/>
      <c r="AY20" s="16"/>
      <c r="AZ20" s="16"/>
    </row>
    <row r="21" spans="1:52" ht="213.75" x14ac:dyDescent="0.25">
      <c r="A21" s="238">
        <f t="shared" si="4"/>
        <v>16</v>
      </c>
      <c r="B21" s="75" t="s">
        <v>144</v>
      </c>
      <c r="C21" s="75" t="s">
        <v>45</v>
      </c>
      <c r="D21" s="75" t="s">
        <v>154</v>
      </c>
      <c r="E21" s="75" t="s">
        <v>80</v>
      </c>
      <c r="F21" s="75" t="s">
        <v>158</v>
      </c>
      <c r="G21" s="84" t="s">
        <v>445</v>
      </c>
      <c r="H21" s="57" t="s">
        <v>319</v>
      </c>
      <c r="I21" s="239">
        <v>0.1</v>
      </c>
      <c r="J21" s="239">
        <v>1</v>
      </c>
      <c r="K21" s="239">
        <v>1</v>
      </c>
      <c r="L21" s="239">
        <v>1</v>
      </c>
      <c r="M21" s="239">
        <v>1</v>
      </c>
      <c r="N21" s="77">
        <v>1</v>
      </c>
      <c r="O21" s="78" t="s">
        <v>405</v>
      </c>
      <c r="P21" s="79">
        <v>1</v>
      </c>
      <c r="Q21" s="79">
        <v>1</v>
      </c>
      <c r="R21" s="115">
        <v>1</v>
      </c>
      <c r="S21" s="115">
        <v>1</v>
      </c>
      <c r="T21" s="47" t="str">
        <f t="shared" si="0"/>
        <v>4</v>
      </c>
      <c r="U21" s="111">
        <f t="shared" si="1"/>
        <v>1</v>
      </c>
      <c r="V21" s="53">
        <f t="shared" si="2"/>
        <v>1</v>
      </c>
      <c r="W21" s="54">
        <f t="shared" si="3"/>
        <v>0.1</v>
      </c>
      <c r="X21" s="252" t="s">
        <v>446</v>
      </c>
      <c r="Y21" s="241" t="s">
        <v>283</v>
      </c>
      <c r="Z21" s="241" t="s">
        <v>283</v>
      </c>
      <c r="AA21" s="253" t="s">
        <v>447</v>
      </c>
      <c r="AB21" s="203" t="s">
        <v>323</v>
      </c>
      <c r="AC21" s="203" t="s">
        <v>283</v>
      </c>
      <c r="AD21" s="234" t="s">
        <v>448</v>
      </c>
      <c r="AE21" s="243" t="s">
        <v>283</v>
      </c>
      <c r="AF21" s="243" t="s">
        <v>283</v>
      </c>
      <c r="AG21" s="254" t="s">
        <v>449</v>
      </c>
      <c r="AH21" s="203" t="s">
        <v>323</v>
      </c>
      <c r="AI21" s="203" t="s">
        <v>283</v>
      </c>
      <c r="AJ21" s="235" t="s">
        <v>450</v>
      </c>
      <c r="AK21" s="236" t="s">
        <v>185</v>
      </c>
      <c r="AL21" s="236" t="s">
        <v>185</v>
      </c>
      <c r="AM21" s="235" t="s">
        <v>451</v>
      </c>
      <c r="AN21" s="212" t="s">
        <v>323</v>
      </c>
      <c r="AO21" s="213" t="s">
        <v>327</v>
      </c>
      <c r="AP21" s="244" t="s">
        <v>452</v>
      </c>
      <c r="AQ21" s="236" t="s">
        <v>453</v>
      </c>
      <c r="AR21" s="236" t="s">
        <v>454</v>
      </c>
      <c r="AS21" s="244" t="s">
        <v>455</v>
      </c>
      <c r="AT21" s="212" t="s">
        <v>323</v>
      </c>
      <c r="AU21" s="213" t="s">
        <v>327</v>
      </c>
      <c r="AV21" s="16"/>
      <c r="AW21" s="16"/>
      <c r="AX21" s="16"/>
      <c r="AY21" s="16"/>
      <c r="AZ21" s="16"/>
    </row>
    <row r="22" spans="1:52" ht="409.5" x14ac:dyDescent="0.25">
      <c r="A22" s="238">
        <f t="shared" si="4"/>
        <v>17</v>
      </c>
      <c r="B22" s="75" t="s">
        <v>144</v>
      </c>
      <c r="C22" s="75" t="s">
        <v>45</v>
      </c>
      <c r="D22" s="75" t="s">
        <v>154</v>
      </c>
      <c r="E22" s="75" t="s">
        <v>80</v>
      </c>
      <c r="F22" s="75" t="s">
        <v>133</v>
      </c>
      <c r="G22" s="84" t="s">
        <v>156</v>
      </c>
      <c r="H22" s="57" t="s">
        <v>319</v>
      </c>
      <c r="I22" s="239">
        <v>0.1</v>
      </c>
      <c r="J22" s="239">
        <v>1</v>
      </c>
      <c r="K22" s="239">
        <v>1</v>
      </c>
      <c r="L22" s="239">
        <v>1</v>
      </c>
      <c r="M22" s="239">
        <v>1</v>
      </c>
      <c r="N22" s="77">
        <v>1</v>
      </c>
      <c r="O22" s="78" t="s">
        <v>405</v>
      </c>
      <c r="P22" s="79">
        <v>1</v>
      </c>
      <c r="Q22" s="79">
        <v>1</v>
      </c>
      <c r="R22" s="115">
        <v>1</v>
      </c>
      <c r="S22" s="115">
        <v>1</v>
      </c>
      <c r="T22" s="47" t="str">
        <f t="shared" si="0"/>
        <v>4</v>
      </c>
      <c r="U22" s="111">
        <f t="shared" si="1"/>
        <v>1</v>
      </c>
      <c r="V22" s="53">
        <f t="shared" si="2"/>
        <v>1</v>
      </c>
      <c r="W22" s="54">
        <f t="shared" si="3"/>
        <v>0.1</v>
      </c>
      <c r="X22" s="255" t="s">
        <v>456</v>
      </c>
      <c r="Y22" s="241" t="s">
        <v>283</v>
      </c>
      <c r="Z22" s="241" t="s">
        <v>283</v>
      </c>
      <c r="AA22" s="256" t="s">
        <v>457</v>
      </c>
      <c r="AB22" s="203" t="s">
        <v>323</v>
      </c>
      <c r="AC22" s="205" t="s">
        <v>283</v>
      </c>
      <c r="AD22" s="234" t="s">
        <v>458</v>
      </c>
      <c r="AE22" s="243" t="s">
        <v>283</v>
      </c>
      <c r="AF22" s="243" t="s">
        <v>283</v>
      </c>
      <c r="AG22" s="234" t="s">
        <v>459</v>
      </c>
      <c r="AH22" s="203" t="s">
        <v>323</v>
      </c>
      <c r="AI22" s="205" t="s">
        <v>283</v>
      </c>
      <c r="AJ22" s="235" t="s">
        <v>460</v>
      </c>
      <c r="AK22" s="236" t="s">
        <v>185</v>
      </c>
      <c r="AL22" s="236" t="s">
        <v>185</v>
      </c>
      <c r="AM22" s="235" t="s">
        <v>461</v>
      </c>
      <c r="AN22" s="212" t="s">
        <v>323</v>
      </c>
      <c r="AO22" s="213" t="s">
        <v>327</v>
      </c>
      <c r="AP22" s="244" t="s">
        <v>462</v>
      </c>
      <c r="AQ22" s="236" t="s">
        <v>185</v>
      </c>
      <c r="AR22" s="236" t="s">
        <v>185</v>
      </c>
      <c r="AS22" s="244" t="s">
        <v>463</v>
      </c>
      <c r="AT22" s="212" t="s">
        <v>323</v>
      </c>
      <c r="AU22" s="213" t="s">
        <v>327</v>
      </c>
      <c r="AV22" s="16"/>
      <c r="AW22" s="16"/>
      <c r="AX22" s="16"/>
      <c r="AY22" s="16"/>
      <c r="AZ22" s="16"/>
    </row>
    <row r="23" spans="1:52" ht="328.5" x14ac:dyDescent="0.25">
      <c r="A23" s="238">
        <f t="shared" si="4"/>
        <v>18</v>
      </c>
      <c r="B23" s="75" t="s">
        <v>144</v>
      </c>
      <c r="C23" s="75" t="s">
        <v>45</v>
      </c>
      <c r="D23" s="75" t="s">
        <v>154</v>
      </c>
      <c r="E23" s="75" t="s">
        <v>80</v>
      </c>
      <c r="F23" s="75" t="s">
        <v>158</v>
      </c>
      <c r="G23" s="84" t="s">
        <v>160</v>
      </c>
      <c r="H23" s="57" t="s">
        <v>319</v>
      </c>
      <c r="I23" s="239">
        <v>0.1</v>
      </c>
      <c r="J23" s="239">
        <v>1</v>
      </c>
      <c r="K23" s="239">
        <v>1</v>
      </c>
      <c r="L23" s="239">
        <v>1</v>
      </c>
      <c r="M23" s="239">
        <v>1</v>
      </c>
      <c r="N23" s="77">
        <v>1</v>
      </c>
      <c r="O23" s="78" t="s">
        <v>320</v>
      </c>
      <c r="P23" s="79">
        <v>1</v>
      </c>
      <c r="Q23" s="79">
        <v>1</v>
      </c>
      <c r="R23" s="115">
        <v>1</v>
      </c>
      <c r="S23" s="115">
        <v>1</v>
      </c>
      <c r="T23" s="47" t="str">
        <f t="shared" si="0"/>
        <v>4</v>
      </c>
      <c r="U23" s="111">
        <f t="shared" si="1"/>
        <v>1</v>
      </c>
      <c r="V23" s="53">
        <f t="shared" si="2"/>
        <v>1</v>
      </c>
      <c r="W23" s="54">
        <f t="shared" si="3"/>
        <v>0.1</v>
      </c>
      <c r="X23" s="240" t="s">
        <v>464</v>
      </c>
      <c r="Y23" s="241" t="s">
        <v>283</v>
      </c>
      <c r="Z23" s="241" t="s">
        <v>283</v>
      </c>
      <c r="AA23" s="210" t="s">
        <v>465</v>
      </c>
      <c r="AB23" s="203" t="s">
        <v>323</v>
      </c>
      <c r="AC23" s="205" t="s">
        <v>283</v>
      </c>
      <c r="AD23" s="257" t="s">
        <v>466</v>
      </c>
      <c r="AE23" s="243" t="s">
        <v>283</v>
      </c>
      <c r="AF23" s="243" t="s">
        <v>283</v>
      </c>
      <c r="AG23" s="257" t="s">
        <v>467</v>
      </c>
      <c r="AH23" s="203" t="s">
        <v>323</v>
      </c>
      <c r="AI23" s="205" t="s">
        <v>283</v>
      </c>
      <c r="AJ23" s="235" t="s">
        <v>468</v>
      </c>
      <c r="AK23" s="236" t="s">
        <v>185</v>
      </c>
      <c r="AL23" s="236" t="s">
        <v>185</v>
      </c>
      <c r="AM23" s="235" t="s">
        <v>469</v>
      </c>
      <c r="AN23" s="212" t="s">
        <v>323</v>
      </c>
      <c r="AO23" s="214" t="s">
        <v>470</v>
      </c>
      <c r="AP23" s="244" t="s">
        <v>471</v>
      </c>
      <c r="AQ23" s="236" t="s">
        <v>472</v>
      </c>
      <c r="AR23" s="236" t="s">
        <v>185</v>
      </c>
      <c r="AS23" s="244" t="s">
        <v>473</v>
      </c>
      <c r="AT23" s="212" t="s">
        <v>323</v>
      </c>
      <c r="AU23" s="213" t="s">
        <v>327</v>
      </c>
      <c r="AV23" s="16"/>
      <c r="AW23" s="16"/>
      <c r="AX23" s="16"/>
      <c r="AY23" s="16"/>
      <c r="AZ23" s="16"/>
    </row>
    <row r="24" spans="1:52" ht="95.25" customHeight="1" x14ac:dyDescent="0.25">
      <c r="A24" s="55">
        <f t="shared" si="4"/>
        <v>19</v>
      </c>
      <c r="B24" s="56" t="s">
        <v>116</v>
      </c>
      <c r="C24" s="56" t="s">
        <v>49</v>
      </c>
      <c r="D24" s="56" t="s">
        <v>137</v>
      </c>
      <c r="E24" s="56" t="s">
        <v>80</v>
      </c>
      <c r="F24" s="56" t="s">
        <v>138</v>
      </c>
      <c r="G24" s="70" t="s">
        <v>139</v>
      </c>
      <c r="H24" s="57" t="s">
        <v>319</v>
      </c>
      <c r="I24" s="71">
        <v>0.25</v>
      </c>
      <c r="J24" s="71">
        <v>0.25</v>
      </c>
      <c r="K24" s="258">
        <v>0.25</v>
      </c>
      <c r="L24" s="71">
        <v>0.25</v>
      </c>
      <c r="M24" s="71">
        <v>0.25</v>
      </c>
      <c r="N24" s="81">
        <v>1</v>
      </c>
      <c r="O24" s="55" t="s">
        <v>344</v>
      </c>
      <c r="P24" s="60">
        <v>0.25</v>
      </c>
      <c r="Q24" s="60">
        <v>0.25</v>
      </c>
      <c r="R24" s="259">
        <v>0.25</v>
      </c>
      <c r="S24" s="260">
        <v>0.25</v>
      </c>
      <c r="T24" s="45" t="str">
        <f t="shared" si="0"/>
        <v>0</v>
      </c>
      <c r="U24" s="61">
        <f t="shared" si="1"/>
        <v>1</v>
      </c>
      <c r="V24" s="52">
        <f t="shared" si="2"/>
        <v>1</v>
      </c>
      <c r="W24" s="261">
        <f t="shared" si="3"/>
        <v>0.25</v>
      </c>
      <c r="X24" s="262" t="s">
        <v>474</v>
      </c>
      <c r="Y24" s="241" t="s">
        <v>283</v>
      </c>
      <c r="Z24" s="241" t="s">
        <v>283</v>
      </c>
      <c r="AA24" s="263" t="s">
        <v>475</v>
      </c>
      <c r="AB24" s="203" t="s">
        <v>323</v>
      </c>
      <c r="AC24" s="203" t="s">
        <v>283</v>
      </c>
      <c r="AD24" s="234" t="s">
        <v>476</v>
      </c>
      <c r="AE24" s="243" t="s">
        <v>283</v>
      </c>
      <c r="AF24" s="243" t="s">
        <v>283</v>
      </c>
      <c r="AG24" s="234" t="s">
        <v>477</v>
      </c>
      <c r="AH24" s="203" t="s">
        <v>323</v>
      </c>
      <c r="AI24" s="203" t="s">
        <v>283</v>
      </c>
      <c r="AJ24" s="264" t="s">
        <v>478</v>
      </c>
      <c r="AK24" s="265" t="s">
        <v>479</v>
      </c>
      <c r="AL24" s="265" t="s">
        <v>479</v>
      </c>
      <c r="AM24" s="264" t="s">
        <v>480</v>
      </c>
      <c r="AN24" s="212" t="s">
        <v>323</v>
      </c>
      <c r="AO24" s="213" t="s">
        <v>327</v>
      </c>
      <c r="AP24" s="250" t="s">
        <v>481</v>
      </c>
      <c r="AQ24" s="266" t="s">
        <v>479</v>
      </c>
      <c r="AR24" s="266" t="s">
        <v>479</v>
      </c>
      <c r="AS24" s="250" t="s">
        <v>482</v>
      </c>
      <c r="AT24" s="212" t="s">
        <v>323</v>
      </c>
      <c r="AU24" s="213" t="s">
        <v>1425</v>
      </c>
      <c r="AV24" s="16"/>
      <c r="AW24" s="16"/>
      <c r="AX24" s="16"/>
      <c r="AY24" s="16"/>
      <c r="AZ24" s="16"/>
    </row>
    <row r="25" spans="1:52" ht="142.5" x14ac:dyDescent="0.25">
      <c r="A25" s="55">
        <f t="shared" si="4"/>
        <v>20</v>
      </c>
      <c r="B25" s="56" t="s">
        <v>116</v>
      </c>
      <c r="C25" s="56" t="s">
        <v>49</v>
      </c>
      <c r="D25" s="56" t="s">
        <v>137</v>
      </c>
      <c r="E25" s="56" t="s">
        <v>80</v>
      </c>
      <c r="F25" s="56" t="s">
        <v>138</v>
      </c>
      <c r="G25" s="70" t="s">
        <v>140</v>
      </c>
      <c r="H25" s="57" t="s">
        <v>343</v>
      </c>
      <c r="I25" s="71">
        <v>0.2</v>
      </c>
      <c r="J25" s="72">
        <v>2</v>
      </c>
      <c r="K25" s="73">
        <v>2</v>
      </c>
      <c r="L25" s="72">
        <v>2</v>
      </c>
      <c r="M25" s="72">
        <v>1</v>
      </c>
      <c r="N25" s="74">
        <v>7</v>
      </c>
      <c r="O25" s="55" t="s">
        <v>344</v>
      </c>
      <c r="P25" s="55">
        <v>2</v>
      </c>
      <c r="Q25" s="55">
        <v>2</v>
      </c>
      <c r="R25" s="267">
        <v>2</v>
      </c>
      <c r="S25" s="43">
        <v>1</v>
      </c>
      <c r="T25" s="45" t="str">
        <f t="shared" si="0"/>
        <v>0</v>
      </c>
      <c r="U25" s="96">
        <f>IF(O25="sumatoria",(P25+Q25+R25+S25),(P25+Q25+R25+S25)/T25)</f>
        <v>7</v>
      </c>
      <c r="V25" s="52">
        <f t="shared" si="2"/>
        <v>1</v>
      </c>
      <c r="W25" s="261">
        <f t="shared" si="3"/>
        <v>0.2</v>
      </c>
      <c r="X25" s="262" t="s">
        <v>483</v>
      </c>
      <c r="Y25" s="241" t="s">
        <v>283</v>
      </c>
      <c r="Z25" s="241" t="s">
        <v>283</v>
      </c>
      <c r="AA25" s="263" t="s">
        <v>484</v>
      </c>
      <c r="AB25" s="203" t="s">
        <v>323</v>
      </c>
      <c r="AC25" s="203" t="s">
        <v>283</v>
      </c>
      <c r="AD25" s="234" t="s">
        <v>485</v>
      </c>
      <c r="AE25" s="243" t="s">
        <v>283</v>
      </c>
      <c r="AF25" s="243" t="s">
        <v>283</v>
      </c>
      <c r="AG25" s="254" t="s">
        <v>486</v>
      </c>
      <c r="AH25" s="203" t="s">
        <v>323</v>
      </c>
      <c r="AI25" s="203" t="s">
        <v>283</v>
      </c>
      <c r="AJ25" s="264" t="s">
        <v>487</v>
      </c>
      <c r="AK25" s="265" t="s">
        <v>479</v>
      </c>
      <c r="AL25" s="265" t="s">
        <v>479</v>
      </c>
      <c r="AM25" s="264" t="s">
        <v>488</v>
      </c>
      <c r="AN25" s="212" t="s">
        <v>323</v>
      </c>
      <c r="AO25" s="213" t="s">
        <v>327</v>
      </c>
      <c r="AP25" s="250" t="s">
        <v>489</v>
      </c>
      <c r="AQ25" s="266" t="s">
        <v>479</v>
      </c>
      <c r="AR25" s="266" t="s">
        <v>479</v>
      </c>
      <c r="AS25" s="268" t="s">
        <v>490</v>
      </c>
      <c r="AT25" s="212" t="s">
        <v>323</v>
      </c>
      <c r="AU25" s="213" t="s">
        <v>1426</v>
      </c>
      <c r="AV25" s="16"/>
      <c r="AW25" s="16"/>
      <c r="AX25" s="16"/>
      <c r="AY25" s="16"/>
      <c r="AZ25" s="16"/>
    </row>
    <row r="26" spans="1:52" ht="171" x14ac:dyDescent="0.25">
      <c r="A26" s="55">
        <f t="shared" si="4"/>
        <v>21</v>
      </c>
      <c r="B26" s="56" t="s">
        <v>116</v>
      </c>
      <c r="C26" s="56" t="s">
        <v>49</v>
      </c>
      <c r="D26" s="56" t="s">
        <v>137</v>
      </c>
      <c r="E26" s="56" t="s">
        <v>80</v>
      </c>
      <c r="F26" s="56" t="s">
        <v>138</v>
      </c>
      <c r="G26" s="70" t="s">
        <v>141</v>
      </c>
      <c r="H26" s="57" t="s">
        <v>343</v>
      </c>
      <c r="I26" s="71">
        <v>0.2</v>
      </c>
      <c r="J26" s="72">
        <v>2</v>
      </c>
      <c r="K26" s="73">
        <v>2</v>
      </c>
      <c r="L26" s="72">
        <v>2</v>
      </c>
      <c r="M26" s="72">
        <v>2</v>
      </c>
      <c r="N26" s="74">
        <v>8</v>
      </c>
      <c r="O26" s="55" t="s">
        <v>344</v>
      </c>
      <c r="P26" s="55">
        <v>2</v>
      </c>
      <c r="Q26" s="55">
        <v>2</v>
      </c>
      <c r="R26" s="267">
        <v>2</v>
      </c>
      <c r="S26" s="43">
        <v>2</v>
      </c>
      <c r="T26" s="45" t="str">
        <f t="shared" si="0"/>
        <v>0</v>
      </c>
      <c r="U26" s="96">
        <f t="shared" si="1"/>
        <v>8</v>
      </c>
      <c r="V26" s="52">
        <f t="shared" si="2"/>
        <v>1</v>
      </c>
      <c r="W26" s="261">
        <f t="shared" si="3"/>
        <v>0.2</v>
      </c>
      <c r="X26" s="262" t="s">
        <v>491</v>
      </c>
      <c r="Y26" s="269" t="s">
        <v>185</v>
      </c>
      <c r="Z26" s="269" t="s">
        <v>185</v>
      </c>
      <c r="AA26" s="263" t="s">
        <v>492</v>
      </c>
      <c r="AB26" s="203" t="s">
        <v>323</v>
      </c>
      <c r="AC26" s="203" t="s">
        <v>283</v>
      </c>
      <c r="AD26" s="234" t="s">
        <v>493</v>
      </c>
      <c r="AE26" s="243" t="s">
        <v>283</v>
      </c>
      <c r="AF26" s="243" t="s">
        <v>283</v>
      </c>
      <c r="AG26" s="234" t="s">
        <v>494</v>
      </c>
      <c r="AH26" s="203" t="s">
        <v>323</v>
      </c>
      <c r="AI26" s="203" t="s">
        <v>283</v>
      </c>
      <c r="AJ26" s="264" t="s">
        <v>495</v>
      </c>
      <c r="AK26" s="265" t="s">
        <v>479</v>
      </c>
      <c r="AL26" s="265" t="s">
        <v>479</v>
      </c>
      <c r="AM26" s="264" t="s">
        <v>496</v>
      </c>
      <c r="AN26" s="212" t="s">
        <v>323</v>
      </c>
      <c r="AO26" s="213" t="s">
        <v>327</v>
      </c>
      <c r="AP26" s="250" t="s">
        <v>497</v>
      </c>
      <c r="AQ26" s="266" t="s">
        <v>479</v>
      </c>
      <c r="AR26" s="266" t="s">
        <v>479</v>
      </c>
      <c r="AS26" s="268" t="s">
        <v>498</v>
      </c>
      <c r="AT26" s="212" t="s">
        <v>323</v>
      </c>
      <c r="AU26" s="213" t="s">
        <v>1427</v>
      </c>
      <c r="AV26" s="16"/>
      <c r="AW26" s="16"/>
      <c r="AX26" s="16"/>
      <c r="AY26" s="16"/>
      <c r="AZ26" s="16"/>
    </row>
    <row r="27" spans="1:52" ht="171" x14ac:dyDescent="0.25">
      <c r="A27" s="55">
        <f t="shared" si="4"/>
        <v>22</v>
      </c>
      <c r="B27" s="56" t="s">
        <v>116</v>
      </c>
      <c r="C27" s="56" t="s">
        <v>49</v>
      </c>
      <c r="D27" s="56" t="s">
        <v>137</v>
      </c>
      <c r="E27" s="56" t="s">
        <v>80</v>
      </c>
      <c r="F27" s="56" t="s">
        <v>138</v>
      </c>
      <c r="G27" s="70" t="s">
        <v>142</v>
      </c>
      <c r="H27" s="57" t="s">
        <v>343</v>
      </c>
      <c r="I27" s="71">
        <v>0.2</v>
      </c>
      <c r="J27" s="72">
        <v>1</v>
      </c>
      <c r="K27" s="73">
        <v>1</v>
      </c>
      <c r="L27" s="72">
        <v>1</v>
      </c>
      <c r="M27" s="72">
        <v>1</v>
      </c>
      <c r="N27" s="74">
        <v>4</v>
      </c>
      <c r="O27" s="55" t="s">
        <v>344</v>
      </c>
      <c r="P27" s="55">
        <v>1</v>
      </c>
      <c r="Q27" s="55">
        <v>1</v>
      </c>
      <c r="R27" s="267">
        <v>1</v>
      </c>
      <c r="S27" s="43">
        <v>1</v>
      </c>
      <c r="T27" s="45" t="str">
        <f t="shared" si="0"/>
        <v>0</v>
      </c>
      <c r="U27" s="96">
        <f t="shared" si="1"/>
        <v>4</v>
      </c>
      <c r="V27" s="52">
        <f t="shared" si="2"/>
        <v>1</v>
      </c>
      <c r="W27" s="261">
        <f t="shared" si="3"/>
        <v>0.2</v>
      </c>
      <c r="X27" s="262" t="s">
        <v>499</v>
      </c>
      <c r="Y27" s="269" t="s">
        <v>185</v>
      </c>
      <c r="Z27" s="269" t="s">
        <v>185</v>
      </c>
      <c r="AA27" s="263" t="s">
        <v>500</v>
      </c>
      <c r="AB27" s="203" t="s">
        <v>323</v>
      </c>
      <c r="AC27" s="203" t="s">
        <v>283</v>
      </c>
      <c r="AD27" s="234" t="s">
        <v>501</v>
      </c>
      <c r="AE27" s="243" t="s">
        <v>283</v>
      </c>
      <c r="AF27" s="243" t="s">
        <v>283</v>
      </c>
      <c r="AG27" s="234" t="s">
        <v>502</v>
      </c>
      <c r="AH27" s="203" t="s">
        <v>323</v>
      </c>
      <c r="AI27" s="203" t="s">
        <v>283</v>
      </c>
      <c r="AJ27" s="264" t="s">
        <v>503</v>
      </c>
      <c r="AK27" s="265" t="s">
        <v>479</v>
      </c>
      <c r="AL27" s="265" t="s">
        <v>479</v>
      </c>
      <c r="AM27" s="264" t="s">
        <v>504</v>
      </c>
      <c r="AN27" s="212" t="s">
        <v>323</v>
      </c>
      <c r="AO27" s="213" t="s">
        <v>327</v>
      </c>
      <c r="AP27" s="250" t="s">
        <v>505</v>
      </c>
      <c r="AQ27" s="266" t="s">
        <v>479</v>
      </c>
      <c r="AR27" s="266" t="s">
        <v>479</v>
      </c>
      <c r="AS27" s="250" t="s">
        <v>506</v>
      </c>
      <c r="AT27" s="212" t="s">
        <v>323</v>
      </c>
      <c r="AU27" s="213" t="s">
        <v>1428</v>
      </c>
      <c r="AV27" s="16"/>
      <c r="AW27" s="16"/>
      <c r="AX27" s="16"/>
      <c r="AY27" s="16"/>
      <c r="AZ27" s="16"/>
    </row>
    <row r="28" spans="1:52" ht="156.75" x14ac:dyDescent="0.25">
      <c r="A28" s="55">
        <f t="shared" si="4"/>
        <v>23</v>
      </c>
      <c r="B28" s="56" t="s">
        <v>116</v>
      </c>
      <c r="C28" s="56" t="s">
        <v>49</v>
      </c>
      <c r="D28" s="56" t="s">
        <v>137</v>
      </c>
      <c r="E28" s="56" t="s">
        <v>80</v>
      </c>
      <c r="F28" s="56" t="s">
        <v>138</v>
      </c>
      <c r="G28" s="70" t="s">
        <v>143</v>
      </c>
      <c r="H28" s="57" t="s">
        <v>319</v>
      </c>
      <c r="I28" s="71">
        <v>0.15</v>
      </c>
      <c r="J28" s="71">
        <v>0.25</v>
      </c>
      <c r="K28" s="258">
        <v>0.25</v>
      </c>
      <c r="L28" s="71">
        <v>0.25</v>
      </c>
      <c r="M28" s="71">
        <v>0.25</v>
      </c>
      <c r="N28" s="83">
        <v>1</v>
      </c>
      <c r="O28" s="55" t="s">
        <v>344</v>
      </c>
      <c r="P28" s="100">
        <v>0.25</v>
      </c>
      <c r="Q28" s="100">
        <v>0.25</v>
      </c>
      <c r="R28" s="259">
        <v>0.25</v>
      </c>
      <c r="S28" s="259">
        <v>0.25</v>
      </c>
      <c r="T28" s="45" t="str">
        <f t="shared" si="0"/>
        <v>0</v>
      </c>
      <c r="U28" s="111">
        <f t="shared" si="1"/>
        <v>1</v>
      </c>
      <c r="V28" s="52">
        <f t="shared" si="2"/>
        <v>1</v>
      </c>
      <c r="W28" s="261">
        <f t="shared" si="3"/>
        <v>0.15</v>
      </c>
      <c r="X28" s="262" t="s">
        <v>507</v>
      </c>
      <c r="Y28" s="241" t="s">
        <v>283</v>
      </c>
      <c r="Z28" s="241" t="s">
        <v>283</v>
      </c>
      <c r="AA28" s="263" t="s">
        <v>508</v>
      </c>
      <c r="AB28" s="203" t="s">
        <v>323</v>
      </c>
      <c r="AC28" s="203" t="s">
        <v>283</v>
      </c>
      <c r="AD28" s="234" t="s">
        <v>509</v>
      </c>
      <c r="AE28" s="243" t="s">
        <v>283</v>
      </c>
      <c r="AF28" s="243" t="s">
        <v>283</v>
      </c>
      <c r="AG28" s="234" t="s">
        <v>508</v>
      </c>
      <c r="AH28" s="203" t="s">
        <v>323</v>
      </c>
      <c r="AI28" s="203" t="s">
        <v>283</v>
      </c>
      <c r="AJ28" s="270" t="s">
        <v>510</v>
      </c>
      <c r="AK28" s="265" t="s">
        <v>185</v>
      </c>
      <c r="AL28" s="265" t="s">
        <v>185</v>
      </c>
      <c r="AM28" s="270" t="s">
        <v>508</v>
      </c>
      <c r="AN28" s="212" t="s">
        <v>323</v>
      </c>
      <c r="AO28" s="213" t="s">
        <v>327</v>
      </c>
      <c r="AP28" s="271" t="s">
        <v>511</v>
      </c>
      <c r="AQ28" s="266" t="s">
        <v>185</v>
      </c>
      <c r="AR28" s="266" t="s">
        <v>185</v>
      </c>
      <c r="AS28" s="271" t="s">
        <v>508</v>
      </c>
      <c r="AT28" s="212" t="s">
        <v>323</v>
      </c>
      <c r="AU28" s="213" t="s">
        <v>1429</v>
      </c>
      <c r="AV28" s="16"/>
      <c r="AW28" s="16"/>
      <c r="AX28" s="16"/>
      <c r="AY28" s="16"/>
      <c r="AZ28" s="16"/>
    </row>
    <row r="29" spans="1:52" ht="100.5" customHeight="1" x14ac:dyDescent="0.25">
      <c r="A29" s="55">
        <f t="shared" si="4"/>
        <v>24</v>
      </c>
      <c r="B29" s="56" t="s">
        <v>116</v>
      </c>
      <c r="C29" s="56" t="s">
        <v>51</v>
      </c>
      <c r="D29" s="56" t="s">
        <v>132</v>
      </c>
      <c r="E29" s="56" t="s">
        <v>80</v>
      </c>
      <c r="F29" s="56" t="s">
        <v>118</v>
      </c>
      <c r="G29" s="80" t="s">
        <v>135</v>
      </c>
      <c r="H29" s="57" t="s">
        <v>343</v>
      </c>
      <c r="I29" s="71">
        <v>0.3</v>
      </c>
      <c r="J29" s="101">
        <v>0</v>
      </c>
      <c r="K29" s="72">
        <v>1</v>
      </c>
      <c r="L29" s="248">
        <v>1</v>
      </c>
      <c r="M29" s="248">
        <v>1</v>
      </c>
      <c r="N29" s="248">
        <v>3</v>
      </c>
      <c r="O29" s="78" t="s">
        <v>344</v>
      </c>
      <c r="P29" s="78">
        <v>0</v>
      </c>
      <c r="Q29" s="78">
        <v>1</v>
      </c>
      <c r="R29" s="41">
        <v>1</v>
      </c>
      <c r="S29" s="46">
        <v>1</v>
      </c>
      <c r="T29" s="47" t="str">
        <f t="shared" si="0"/>
        <v>0</v>
      </c>
      <c r="U29" s="272">
        <f>IF(O29="sumatoria",(P29+Q29+R29+S29),(P29+Q29+R29+S29)/T29)</f>
        <v>3</v>
      </c>
      <c r="V29" s="53">
        <f t="shared" si="2"/>
        <v>1</v>
      </c>
      <c r="W29" s="54">
        <f t="shared" si="3"/>
        <v>0.3</v>
      </c>
      <c r="X29" s="262" t="s">
        <v>512</v>
      </c>
      <c r="Y29" s="241" t="s">
        <v>283</v>
      </c>
      <c r="Z29" s="241" t="s">
        <v>283</v>
      </c>
      <c r="AA29" s="263" t="s">
        <v>185</v>
      </c>
      <c r="AB29" s="204" t="s">
        <v>185</v>
      </c>
      <c r="AC29" s="203" t="s">
        <v>283</v>
      </c>
      <c r="AD29" s="234" t="s">
        <v>513</v>
      </c>
      <c r="AE29" s="268" t="s">
        <v>514</v>
      </c>
      <c r="AF29" s="268" t="s">
        <v>515</v>
      </c>
      <c r="AG29" s="254" t="s">
        <v>516</v>
      </c>
      <c r="AH29" s="203" t="s">
        <v>323</v>
      </c>
      <c r="AI29" s="203" t="s">
        <v>283</v>
      </c>
      <c r="AJ29" s="270" t="s">
        <v>517</v>
      </c>
      <c r="AK29" s="273" t="s">
        <v>479</v>
      </c>
      <c r="AL29" s="273" t="s">
        <v>518</v>
      </c>
      <c r="AM29" s="274" t="s">
        <v>519</v>
      </c>
      <c r="AN29" s="212" t="s">
        <v>520</v>
      </c>
      <c r="AO29" s="213" t="s">
        <v>327</v>
      </c>
      <c r="AP29" s="244" t="s">
        <v>521</v>
      </c>
      <c r="AQ29" s="246" t="s">
        <v>185</v>
      </c>
      <c r="AR29" s="246" t="s">
        <v>185</v>
      </c>
      <c r="AS29" s="236" t="s">
        <v>522</v>
      </c>
      <c r="AT29" s="212" t="s">
        <v>323</v>
      </c>
      <c r="AU29" s="213" t="s">
        <v>327</v>
      </c>
      <c r="AV29" s="16"/>
      <c r="AW29" s="16"/>
      <c r="AX29" s="16"/>
      <c r="AY29" s="16"/>
      <c r="AZ29" s="16"/>
    </row>
    <row r="30" spans="1:52" ht="100.5" customHeight="1" x14ac:dyDescent="0.25">
      <c r="A30" s="55">
        <f t="shared" si="4"/>
        <v>25</v>
      </c>
      <c r="B30" s="56" t="s">
        <v>116</v>
      </c>
      <c r="C30" s="56" t="s">
        <v>51</v>
      </c>
      <c r="D30" s="56" t="s">
        <v>132</v>
      </c>
      <c r="E30" s="56" t="s">
        <v>80</v>
      </c>
      <c r="F30" s="56" t="s">
        <v>133</v>
      </c>
      <c r="G30" s="70" t="s">
        <v>134</v>
      </c>
      <c r="H30" s="57" t="s">
        <v>319</v>
      </c>
      <c r="I30" s="71">
        <v>0.5</v>
      </c>
      <c r="J30" s="81">
        <v>1</v>
      </c>
      <c r="K30" s="81">
        <v>1</v>
      </c>
      <c r="L30" s="77">
        <v>1</v>
      </c>
      <c r="M30" s="77">
        <v>1</v>
      </c>
      <c r="N30" s="77">
        <v>1</v>
      </c>
      <c r="O30" s="78" t="s">
        <v>405</v>
      </c>
      <c r="P30" s="79">
        <v>1</v>
      </c>
      <c r="Q30" s="79">
        <v>1</v>
      </c>
      <c r="R30" s="177">
        <v>1</v>
      </c>
      <c r="S30" s="115">
        <v>1</v>
      </c>
      <c r="T30" s="47" t="str">
        <f t="shared" si="0"/>
        <v>4</v>
      </c>
      <c r="U30" s="111">
        <f t="shared" si="1"/>
        <v>1</v>
      </c>
      <c r="V30" s="53">
        <f t="shared" si="2"/>
        <v>1</v>
      </c>
      <c r="W30" s="54">
        <f t="shared" si="3"/>
        <v>0.5</v>
      </c>
      <c r="X30" s="262" t="s">
        <v>523</v>
      </c>
      <c r="Y30" s="241" t="s">
        <v>283</v>
      </c>
      <c r="Z30" s="241" t="s">
        <v>283</v>
      </c>
      <c r="AA30" s="275" t="s">
        <v>524</v>
      </c>
      <c r="AB30" s="203" t="s">
        <v>323</v>
      </c>
      <c r="AC30" s="206" t="s">
        <v>283</v>
      </c>
      <c r="AD30" s="234" t="s">
        <v>525</v>
      </c>
      <c r="AE30" s="268" t="s">
        <v>479</v>
      </c>
      <c r="AF30" s="268" t="s">
        <v>479</v>
      </c>
      <c r="AG30" s="254" t="s">
        <v>526</v>
      </c>
      <c r="AH30" s="203" t="s">
        <v>323</v>
      </c>
      <c r="AI30" s="206" t="s">
        <v>283</v>
      </c>
      <c r="AJ30" s="270" t="s">
        <v>527</v>
      </c>
      <c r="AK30" s="273" t="s">
        <v>479</v>
      </c>
      <c r="AL30" s="273" t="s">
        <v>479</v>
      </c>
      <c r="AM30" s="274" t="s">
        <v>528</v>
      </c>
      <c r="AN30" s="212" t="s">
        <v>520</v>
      </c>
      <c r="AO30" s="213" t="s">
        <v>529</v>
      </c>
      <c r="AP30" s="244" t="s">
        <v>530</v>
      </c>
      <c r="AQ30" s="246" t="s">
        <v>185</v>
      </c>
      <c r="AR30" s="246" t="s">
        <v>185</v>
      </c>
      <c r="AS30" s="236" t="s">
        <v>531</v>
      </c>
      <c r="AT30" s="212" t="s">
        <v>323</v>
      </c>
      <c r="AU30" s="213" t="s">
        <v>327</v>
      </c>
      <c r="AV30" s="16"/>
      <c r="AW30" s="16"/>
      <c r="AX30" s="16"/>
      <c r="AY30" s="16"/>
      <c r="AZ30" s="16"/>
    </row>
    <row r="31" spans="1:52" ht="100.5" customHeight="1" x14ac:dyDescent="0.25">
      <c r="A31" s="55">
        <f t="shared" si="4"/>
        <v>26</v>
      </c>
      <c r="B31" s="56" t="s">
        <v>116</v>
      </c>
      <c r="C31" s="56" t="s">
        <v>51</v>
      </c>
      <c r="D31" s="56" t="s">
        <v>132</v>
      </c>
      <c r="E31" s="56" t="s">
        <v>80</v>
      </c>
      <c r="F31" s="56" t="s">
        <v>118</v>
      </c>
      <c r="G31" s="80" t="s">
        <v>136</v>
      </c>
      <c r="H31" s="57" t="s">
        <v>319</v>
      </c>
      <c r="I31" s="71">
        <v>0.2</v>
      </c>
      <c r="J31" s="81">
        <v>0</v>
      </c>
      <c r="K31" s="81">
        <v>0.5</v>
      </c>
      <c r="L31" s="77">
        <v>0</v>
      </c>
      <c r="M31" s="77">
        <v>0.5</v>
      </c>
      <c r="N31" s="77">
        <v>1</v>
      </c>
      <c r="O31" s="78" t="s">
        <v>344</v>
      </c>
      <c r="P31" s="79">
        <v>0</v>
      </c>
      <c r="Q31" s="79">
        <v>0</v>
      </c>
      <c r="R31" s="177">
        <v>0</v>
      </c>
      <c r="S31" s="115">
        <v>1</v>
      </c>
      <c r="T31" s="47" t="str">
        <f t="shared" si="0"/>
        <v>0</v>
      </c>
      <c r="U31" s="111">
        <f t="shared" si="1"/>
        <v>1</v>
      </c>
      <c r="V31" s="53">
        <f t="shared" si="2"/>
        <v>1</v>
      </c>
      <c r="W31" s="54">
        <f t="shared" si="3"/>
        <v>0.2</v>
      </c>
      <c r="X31" s="262" t="s">
        <v>532</v>
      </c>
      <c r="Y31" s="241" t="s">
        <v>283</v>
      </c>
      <c r="Z31" s="241" t="s">
        <v>283</v>
      </c>
      <c r="AA31" s="263" t="s">
        <v>185</v>
      </c>
      <c r="AB31" s="204" t="s">
        <v>185</v>
      </c>
      <c r="AC31" s="203" t="s">
        <v>283</v>
      </c>
      <c r="AD31" s="234" t="s">
        <v>533</v>
      </c>
      <c r="AE31" s="268" t="s">
        <v>514</v>
      </c>
      <c r="AF31" s="268" t="s">
        <v>515</v>
      </c>
      <c r="AG31" s="254" t="s">
        <v>516</v>
      </c>
      <c r="AH31" s="203" t="s">
        <v>323</v>
      </c>
      <c r="AI31" s="203" t="s">
        <v>283</v>
      </c>
      <c r="AJ31" s="270" t="s">
        <v>534</v>
      </c>
      <c r="AK31" s="273" t="s">
        <v>479</v>
      </c>
      <c r="AL31" s="273" t="s">
        <v>479</v>
      </c>
      <c r="AM31" s="276" t="s">
        <v>479</v>
      </c>
      <c r="AN31" s="215" t="s">
        <v>185</v>
      </c>
      <c r="AO31" s="213" t="s">
        <v>535</v>
      </c>
      <c r="AP31" s="244" t="s">
        <v>536</v>
      </c>
      <c r="AQ31" s="246" t="s">
        <v>185</v>
      </c>
      <c r="AR31" s="246" t="s">
        <v>185</v>
      </c>
      <c r="AS31" s="236" t="s">
        <v>537</v>
      </c>
      <c r="AT31" s="212" t="s">
        <v>323</v>
      </c>
      <c r="AU31" s="213" t="s">
        <v>327</v>
      </c>
      <c r="AV31" s="16"/>
      <c r="AW31" s="16"/>
      <c r="AX31" s="16"/>
      <c r="AY31" s="16"/>
      <c r="AZ31" s="16"/>
    </row>
    <row r="32" spans="1:52" ht="244.5" customHeight="1" x14ac:dyDescent="0.25">
      <c r="A32" s="55">
        <f t="shared" si="4"/>
        <v>27</v>
      </c>
      <c r="B32" s="56" t="s">
        <v>116</v>
      </c>
      <c r="C32" s="56" t="s">
        <v>82</v>
      </c>
      <c r="D32" s="56" t="s">
        <v>127</v>
      </c>
      <c r="E32" s="56" t="s">
        <v>80</v>
      </c>
      <c r="F32" s="56" t="s">
        <v>128</v>
      </c>
      <c r="G32" s="70" t="s">
        <v>129</v>
      </c>
      <c r="H32" s="57" t="s">
        <v>319</v>
      </c>
      <c r="I32" s="81">
        <v>0.3</v>
      </c>
      <c r="J32" s="82">
        <v>0.2</v>
      </c>
      <c r="K32" s="81">
        <v>0.3</v>
      </c>
      <c r="L32" s="81">
        <v>0.2</v>
      </c>
      <c r="M32" s="81">
        <v>0.3</v>
      </c>
      <c r="N32" s="83">
        <v>1</v>
      </c>
      <c r="O32" s="55" t="s">
        <v>344</v>
      </c>
      <c r="P32" s="60">
        <v>0.25</v>
      </c>
      <c r="Q32" s="71">
        <v>0.16</v>
      </c>
      <c r="R32" s="116">
        <v>0.54</v>
      </c>
      <c r="S32" s="116">
        <v>0.05</v>
      </c>
      <c r="T32" s="45" t="str">
        <f t="shared" si="0"/>
        <v>0</v>
      </c>
      <c r="U32" s="61">
        <f t="shared" si="1"/>
        <v>1</v>
      </c>
      <c r="V32" s="52">
        <f t="shared" si="2"/>
        <v>1</v>
      </c>
      <c r="W32" s="261">
        <f t="shared" si="3"/>
        <v>0.3</v>
      </c>
      <c r="X32" s="262" t="s">
        <v>538</v>
      </c>
      <c r="Y32" s="241" t="s">
        <v>283</v>
      </c>
      <c r="Z32" s="241" t="s">
        <v>283</v>
      </c>
      <c r="AA32" s="277" t="s">
        <v>539</v>
      </c>
      <c r="AB32" s="203" t="s">
        <v>323</v>
      </c>
      <c r="AC32" s="205" t="s">
        <v>283</v>
      </c>
      <c r="AD32" s="234" t="s">
        <v>540</v>
      </c>
      <c r="AE32" s="243" t="s">
        <v>283</v>
      </c>
      <c r="AF32" s="243" t="s">
        <v>283</v>
      </c>
      <c r="AG32" s="254" t="s">
        <v>541</v>
      </c>
      <c r="AH32" s="203" t="s">
        <v>323</v>
      </c>
      <c r="AI32" s="205" t="s">
        <v>283</v>
      </c>
      <c r="AJ32" s="235" t="s">
        <v>542</v>
      </c>
      <c r="AK32" s="236" t="s">
        <v>543</v>
      </c>
      <c r="AL32" s="236" t="s">
        <v>544</v>
      </c>
      <c r="AM32" s="235" t="s">
        <v>545</v>
      </c>
      <c r="AN32" s="212" t="s">
        <v>323</v>
      </c>
      <c r="AO32" s="213" t="s">
        <v>327</v>
      </c>
      <c r="AP32" s="244" t="s">
        <v>546</v>
      </c>
      <c r="AQ32" s="236" t="s">
        <v>547</v>
      </c>
      <c r="AR32" s="236" t="s">
        <v>544</v>
      </c>
      <c r="AS32" s="244" t="s">
        <v>548</v>
      </c>
      <c r="AT32" s="212" t="s">
        <v>323</v>
      </c>
      <c r="AU32" s="214" t="s">
        <v>1415</v>
      </c>
      <c r="AV32" s="16"/>
      <c r="AW32" s="16"/>
      <c r="AX32" s="16"/>
      <c r="AY32" s="16"/>
      <c r="AZ32" s="16"/>
    </row>
    <row r="33" spans="1:52" ht="244.5" customHeight="1" x14ac:dyDescent="0.25">
      <c r="A33" s="55">
        <f t="shared" si="4"/>
        <v>28</v>
      </c>
      <c r="B33" s="56" t="s">
        <v>116</v>
      </c>
      <c r="C33" s="56" t="s">
        <v>82</v>
      </c>
      <c r="D33" s="56" t="s">
        <v>127</v>
      </c>
      <c r="E33" s="56" t="s">
        <v>80</v>
      </c>
      <c r="F33" s="56" t="s">
        <v>128</v>
      </c>
      <c r="G33" s="80" t="s">
        <v>130</v>
      </c>
      <c r="H33" s="57" t="s">
        <v>319</v>
      </c>
      <c r="I33" s="81">
        <v>0.35</v>
      </c>
      <c r="J33" s="82">
        <v>0.2</v>
      </c>
      <c r="K33" s="81">
        <v>0.3</v>
      </c>
      <c r="L33" s="81">
        <v>0.2</v>
      </c>
      <c r="M33" s="81">
        <v>0.3</v>
      </c>
      <c r="N33" s="83">
        <v>1</v>
      </c>
      <c r="O33" s="55" t="s">
        <v>344</v>
      </c>
      <c r="P33" s="68">
        <v>0.3</v>
      </c>
      <c r="Q33" s="68">
        <v>0.3</v>
      </c>
      <c r="R33" s="116">
        <v>0.38</v>
      </c>
      <c r="S33" s="116">
        <v>0.02</v>
      </c>
      <c r="T33" s="45" t="str">
        <f t="shared" si="0"/>
        <v>0</v>
      </c>
      <c r="U33" s="61">
        <f t="shared" si="1"/>
        <v>1</v>
      </c>
      <c r="V33" s="52">
        <f t="shared" si="2"/>
        <v>1</v>
      </c>
      <c r="W33" s="261">
        <f t="shared" si="3"/>
        <v>0.35</v>
      </c>
      <c r="X33" s="262" t="s">
        <v>549</v>
      </c>
      <c r="Y33" s="241" t="s">
        <v>283</v>
      </c>
      <c r="Z33" s="241" t="s">
        <v>283</v>
      </c>
      <c r="AA33" s="277" t="s">
        <v>550</v>
      </c>
      <c r="AB33" s="203" t="s">
        <v>323</v>
      </c>
      <c r="AC33" s="207" t="s">
        <v>283</v>
      </c>
      <c r="AD33" s="234" t="s">
        <v>551</v>
      </c>
      <c r="AE33" s="243" t="s">
        <v>283</v>
      </c>
      <c r="AF33" s="243" t="s">
        <v>283</v>
      </c>
      <c r="AG33" s="254" t="s">
        <v>552</v>
      </c>
      <c r="AH33" s="203" t="s">
        <v>323</v>
      </c>
      <c r="AI33" s="207" t="s">
        <v>283</v>
      </c>
      <c r="AJ33" s="235" t="s">
        <v>553</v>
      </c>
      <c r="AK33" s="246" t="s">
        <v>554</v>
      </c>
      <c r="AL33" s="246" t="s">
        <v>554</v>
      </c>
      <c r="AM33" s="235" t="s">
        <v>185</v>
      </c>
      <c r="AN33" s="212" t="s">
        <v>323</v>
      </c>
      <c r="AO33" s="213" t="s">
        <v>327</v>
      </c>
      <c r="AP33" s="244" t="s">
        <v>555</v>
      </c>
      <c r="AQ33" s="246" t="s">
        <v>185</v>
      </c>
      <c r="AR33" s="246" t="s">
        <v>185</v>
      </c>
      <c r="AS33" s="244" t="s">
        <v>556</v>
      </c>
      <c r="AT33" s="212" t="s">
        <v>323</v>
      </c>
      <c r="AU33" s="214" t="s">
        <v>1416</v>
      </c>
      <c r="AV33" s="16"/>
      <c r="AW33" s="16"/>
      <c r="AX33" s="16"/>
      <c r="AY33" s="16"/>
      <c r="AZ33" s="16"/>
    </row>
    <row r="34" spans="1:52" ht="244.5" customHeight="1" x14ac:dyDescent="0.25">
      <c r="A34" s="55">
        <f t="shared" si="4"/>
        <v>29</v>
      </c>
      <c r="B34" s="56" t="s">
        <v>116</v>
      </c>
      <c r="C34" s="56" t="s">
        <v>82</v>
      </c>
      <c r="D34" s="56" t="s">
        <v>127</v>
      </c>
      <c r="E34" s="56" t="s">
        <v>80</v>
      </c>
      <c r="F34" s="56" t="s">
        <v>128</v>
      </c>
      <c r="G34" s="80" t="s">
        <v>131</v>
      </c>
      <c r="H34" s="57" t="s">
        <v>319</v>
      </c>
      <c r="I34" s="81">
        <v>0.35</v>
      </c>
      <c r="J34" s="82">
        <v>0.2</v>
      </c>
      <c r="K34" s="81">
        <v>0.3</v>
      </c>
      <c r="L34" s="81">
        <v>0.2</v>
      </c>
      <c r="M34" s="81">
        <v>0.3</v>
      </c>
      <c r="N34" s="83">
        <v>1</v>
      </c>
      <c r="O34" s="55" t="s">
        <v>344</v>
      </c>
      <c r="P34" s="68">
        <v>0.3</v>
      </c>
      <c r="Q34" s="68">
        <v>0.3</v>
      </c>
      <c r="R34" s="116">
        <v>0.4</v>
      </c>
      <c r="S34" s="116">
        <v>0</v>
      </c>
      <c r="T34" s="45" t="str">
        <f t="shared" si="0"/>
        <v>0</v>
      </c>
      <c r="U34" s="61">
        <f t="shared" si="1"/>
        <v>1</v>
      </c>
      <c r="V34" s="52">
        <f t="shared" si="2"/>
        <v>1</v>
      </c>
      <c r="W34" s="261">
        <f t="shared" si="3"/>
        <v>0.35</v>
      </c>
      <c r="X34" s="262" t="s">
        <v>557</v>
      </c>
      <c r="Y34" s="241" t="s">
        <v>283</v>
      </c>
      <c r="Z34" s="241" t="s">
        <v>283</v>
      </c>
      <c r="AA34" s="277" t="s">
        <v>1424</v>
      </c>
      <c r="AB34" s="203" t="s">
        <v>323</v>
      </c>
      <c r="AC34" s="207" t="s">
        <v>283</v>
      </c>
      <c r="AD34" s="234" t="s">
        <v>558</v>
      </c>
      <c r="AE34" s="243" t="s">
        <v>554</v>
      </c>
      <c r="AF34" s="243" t="s">
        <v>554</v>
      </c>
      <c r="AG34" s="254" t="s">
        <v>559</v>
      </c>
      <c r="AH34" s="203" t="s">
        <v>323</v>
      </c>
      <c r="AI34" s="207" t="s">
        <v>283</v>
      </c>
      <c r="AJ34" s="235" t="s">
        <v>560</v>
      </c>
      <c r="AK34" s="236" t="s">
        <v>185</v>
      </c>
      <c r="AL34" s="236" t="s">
        <v>185</v>
      </c>
      <c r="AM34" s="235" t="s">
        <v>185</v>
      </c>
      <c r="AN34" s="212" t="s">
        <v>323</v>
      </c>
      <c r="AO34" s="213" t="s">
        <v>327</v>
      </c>
      <c r="AP34" s="244" t="s">
        <v>561</v>
      </c>
      <c r="AQ34" s="246" t="s">
        <v>185</v>
      </c>
      <c r="AR34" s="246" t="s">
        <v>185</v>
      </c>
      <c r="AS34" s="244" t="s">
        <v>562</v>
      </c>
      <c r="AT34" s="212" t="s">
        <v>323</v>
      </c>
      <c r="AU34" s="214" t="s">
        <v>1417</v>
      </c>
      <c r="AV34" s="16"/>
      <c r="AW34" s="16"/>
      <c r="AX34" s="16"/>
      <c r="AY34" s="16"/>
      <c r="AZ34" s="16"/>
    </row>
    <row r="35" spans="1:52" ht="213.95" customHeight="1" x14ac:dyDescent="0.25">
      <c r="A35" s="238">
        <f t="shared" si="4"/>
        <v>30</v>
      </c>
      <c r="B35" s="75" t="s">
        <v>116</v>
      </c>
      <c r="C35" s="75" t="s">
        <v>84</v>
      </c>
      <c r="D35" s="75" t="s">
        <v>117</v>
      </c>
      <c r="E35" s="75" t="s">
        <v>106</v>
      </c>
      <c r="F35" s="75" t="s">
        <v>120</v>
      </c>
      <c r="G35" s="84" t="s">
        <v>563</v>
      </c>
      <c r="H35" s="57" t="s">
        <v>319</v>
      </c>
      <c r="I35" s="76">
        <v>0.25</v>
      </c>
      <c r="J35" s="76">
        <v>0.5</v>
      </c>
      <c r="K35" s="110">
        <v>0.2</v>
      </c>
      <c r="L35" s="110">
        <v>0.2</v>
      </c>
      <c r="M35" s="110">
        <v>0.1</v>
      </c>
      <c r="N35" s="86">
        <v>0.99999999999999989</v>
      </c>
      <c r="O35" s="78" t="s">
        <v>344</v>
      </c>
      <c r="P35" s="79">
        <v>0.5</v>
      </c>
      <c r="Q35" s="79">
        <v>0.2</v>
      </c>
      <c r="R35" s="115">
        <v>0.1</v>
      </c>
      <c r="S35" s="115">
        <v>0.2</v>
      </c>
      <c r="T35" s="47" t="str">
        <f t="shared" si="0"/>
        <v>0</v>
      </c>
      <c r="U35" s="111">
        <f t="shared" si="1"/>
        <v>1</v>
      </c>
      <c r="V35" s="53">
        <f t="shared" si="2"/>
        <v>1.0000000000000002</v>
      </c>
      <c r="W35" s="278">
        <f t="shared" si="3"/>
        <v>0.25000000000000006</v>
      </c>
      <c r="X35" s="262" t="s">
        <v>564</v>
      </c>
      <c r="Y35" s="241" t="s">
        <v>283</v>
      </c>
      <c r="Z35" s="241" t="s">
        <v>283</v>
      </c>
      <c r="AA35" s="263" t="s">
        <v>565</v>
      </c>
      <c r="AB35" s="203" t="s">
        <v>323</v>
      </c>
      <c r="AC35" s="203" t="s">
        <v>283</v>
      </c>
      <c r="AD35" s="234" t="s">
        <v>566</v>
      </c>
      <c r="AE35" s="243" t="s">
        <v>283</v>
      </c>
      <c r="AF35" s="243" t="s">
        <v>283</v>
      </c>
      <c r="AG35" s="234" t="s">
        <v>567</v>
      </c>
      <c r="AH35" s="203" t="s">
        <v>323</v>
      </c>
      <c r="AI35" s="203" t="s">
        <v>283</v>
      </c>
      <c r="AJ35" s="235" t="s">
        <v>568</v>
      </c>
      <c r="AK35" s="236" t="s">
        <v>185</v>
      </c>
      <c r="AL35" s="236" t="s">
        <v>185</v>
      </c>
      <c r="AM35" s="235" t="s">
        <v>569</v>
      </c>
      <c r="AN35" s="212" t="s">
        <v>323</v>
      </c>
      <c r="AO35" s="213" t="s">
        <v>470</v>
      </c>
      <c r="AP35" s="244" t="s">
        <v>570</v>
      </c>
      <c r="AQ35" s="236" t="s">
        <v>185</v>
      </c>
      <c r="AR35" s="236" t="s">
        <v>185</v>
      </c>
      <c r="AS35" s="244" t="s">
        <v>571</v>
      </c>
      <c r="AT35" s="212" t="s">
        <v>323</v>
      </c>
      <c r="AU35" s="214" t="s">
        <v>1418</v>
      </c>
      <c r="AV35" s="16"/>
      <c r="AW35" s="16"/>
      <c r="AX35" s="16"/>
      <c r="AY35" s="16"/>
      <c r="AZ35" s="16"/>
    </row>
    <row r="36" spans="1:52" ht="242.25" x14ac:dyDescent="0.25">
      <c r="A36" s="238">
        <f t="shared" si="4"/>
        <v>31</v>
      </c>
      <c r="B36" s="75" t="s">
        <v>116</v>
      </c>
      <c r="C36" s="75" t="s">
        <v>84</v>
      </c>
      <c r="D36" s="75" t="s">
        <v>117</v>
      </c>
      <c r="E36" s="75" t="s">
        <v>106</v>
      </c>
      <c r="F36" s="75" t="s">
        <v>120</v>
      </c>
      <c r="G36" s="84" t="s">
        <v>572</v>
      </c>
      <c r="H36" s="57" t="s">
        <v>319</v>
      </c>
      <c r="I36" s="76">
        <v>0.25</v>
      </c>
      <c r="J36" s="85">
        <v>0.3</v>
      </c>
      <c r="K36" s="77">
        <v>0.2</v>
      </c>
      <c r="L36" s="77">
        <v>0.25</v>
      </c>
      <c r="M36" s="77">
        <v>0.25</v>
      </c>
      <c r="N36" s="86">
        <v>1</v>
      </c>
      <c r="O36" s="78" t="s">
        <v>344</v>
      </c>
      <c r="P36" s="79">
        <v>0.3</v>
      </c>
      <c r="Q36" s="79">
        <v>0.2</v>
      </c>
      <c r="R36" s="115">
        <v>0.25</v>
      </c>
      <c r="S36" s="115">
        <v>0.25</v>
      </c>
      <c r="T36" s="47" t="str">
        <f t="shared" si="0"/>
        <v>0</v>
      </c>
      <c r="U36" s="111">
        <f t="shared" si="1"/>
        <v>1</v>
      </c>
      <c r="V36" s="53">
        <f t="shared" si="2"/>
        <v>1</v>
      </c>
      <c r="W36" s="278">
        <f t="shared" si="3"/>
        <v>0.25</v>
      </c>
      <c r="X36" s="262" t="s">
        <v>573</v>
      </c>
      <c r="Y36" s="241" t="s">
        <v>283</v>
      </c>
      <c r="Z36" s="241" t="s">
        <v>283</v>
      </c>
      <c r="AA36" s="263" t="s">
        <v>574</v>
      </c>
      <c r="AB36" s="203" t="s">
        <v>323</v>
      </c>
      <c r="AC36" s="203" t="s">
        <v>283</v>
      </c>
      <c r="AD36" s="234" t="s">
        <v>575</v>
      </c>
      <c r="AE36" s="243" t="s">
        <v>283</v>
      </c>
      <c r="AF36" s="243" t="s">
        <v>283</v>
      </c>
      <c r="AG36" s="237" t="s">
        <v>576</v>
      </c>
      <c r="AH36" s="203" t="s">
        <v>323</v>
      </c>
      <c r="AI36" s="203" t="s">
        <v>283</v>
      </c>
      <c r="AJ36" s="235" t="s">
        <v>577</v>
      </c>
      <c r="AK36" s="236" t="s">
        <v>185</v>
      </c>
      <c r="AL36" s="236" t="s">
        <v>185</v>
      </c>
      <c r="AM36" s="235" t="s">
        <v>578</v>
      </c>
      <c r="AN36" s="212" t="s">
        <v>323</v>
      </c>
      <c r="AO36" s="213" t="s">
        <v>470</v>
      </c>
      <c r="AP36" s="244" t="s">
        <v>579</v>
      </c>
      <c r="AQ36" s="236" t="s">
        <v>185</v>
      </c>
      <c r="AR36" s="236" t="s">
        <v>185</v>
      </c>
      <c r="AS36" s="244" t="s">
        <v>580</v>
      </c>
      <c r="AT36" s="212" t="s">
        <v>323</v>
      </c>
      <c r="AU36" s="214" t="s">
        <v>1419</v>
      </c>
      <c r="AV36" s="16"/>
      <c r="AW36" s="16"/>
      <c r="AX36" s="16"/>
      <c r="AY36" s="16"/>
      <c r="AZ36" s="16"/>
    </row>
    <row r="37" spans="1:52" ht="200.1" customHeight="1" x14ac:dyDescent="0.25">
      <c r="A37" s="238">
        <f t="shared" si="4"/>
        <v>32</v>
      </c>
      <c r="B37" s="75" t="s">
        <v>116</v>
      </c>
      <c r="C37" s="75" t="s">
        <v>84</v>
      </c>
      <c r="D37" s="75" t="s">
        <v>117</v>
      </c>
      <c r="E37" s="75" t="s">
        <v>106</v>
      </c>
      <c r="F37" s="75" t="s">
        <v>123</v>
      </c>
      <c r="G37" s="84" t="s">
        <v>124</v>
      </c>
      <c r="H37" s="57" t="s">
        <v>319</v>
      </c>
      <c r="I37" s="76">
        <v>0.1</v>
      </c>
      <c r="J37" s="85">
        <v>0.1</v>
      </c>
      <c r="K37" s="77">
        <v>0.4</v>
      </c>
      <c r="L37" s="77">
        <v>0.25</v>
      </c>
      <c r="M37" s="77">
        <v>0.25</v>
      </c>
      <c r="N37" s="86">
        <v>1</v>
      </c>
      <c r="O37" s="78" t="s">
        <v>344</v>
      </c>
      <c r="P37" s="79">
        <v>0.1</v>
      </c>
      <c r="Q37" s="79">
        <v>0.4</v>
      </c>
      <c r="R37" s="115">
        <v>0.25</v>
      </c>
      <c r="S37" s="115">
        <v>0.25</v>
      </c>
      <c r="T37" s="47" t="str">
        <f t="shared" si="0"/>
        <v>0</v>
      </c>
      <c r="U37" s="111">
        <f t="shared" si="1"/>
        <v>1</v>
      </c>
      <c r="V37" s="53">
        <f t="shared" si="2"/>
        <v>1</v>
      </c>
      <c r="W37" s="278">
        <f t="shared" si="3"/>
        <v>0.1</v>
      </c>
      <c r="X37" s="252" t="s">
        <v>581</v>
      </c>
      <c r="Y37" s="241" t="s">
        <v>283</v>
      </c>
      <c r="Z37" s="241" t="s">
        <v>283</v>
      </c>
      <c r="AA37" s="263" t="s">
        <v>582</v>
      </c>
      <c r="AB37" s="203" t="s">
        <v>323</v>
      </c>
      <c r="AC37" s="203" t="s">
        <v>283</v>
      </c>
      <c r="AD37" s="234" t="s">
        <v>583</v>
      </c>
      <c r="AE37" s="243" t="s">
        <v>283</v>
      </c>
      <c r="AF37" s="243" t="s">
        <v>283</v>
      </c>
      <c r="AG37" s="234" t="s">
        <v>584</v>
      </c>
      <c r="AH37" s="203" t="s">
        <v>323</v>
      </c>
      <c r="AI37" s="203" t="s">
        <v>283</v>
      </c>
      <c r="AJ37" s="235" t="s">
        <v>585</v>
      </c>
      <c r="AK37" s="236" t="s">
        <v>185</v>
      </c>
      <c r="AL37" s="236" t="s">
        <v>185</v>
      </c>
      <c r="AM37" s="235" t="s">
        <v>586</v>
      </c>
      <c r="AN37" s="212" t="s">
        <v>323</v>
      </c>
      <c r="AO37" s="213" t="s">
        <v>470</v>
      </c>
      <c r="AP37" s="244" t="s">
        <v>587</v>
      </c>
      <c r="AQ37" s="236" t="s">
        <v>185</v>
      </c>
      <c r="AR37" s="236" t="s">
        <v>185</v>
      </c>
      <c r="AS37" s="244" t="s">
        <v>588</v>
      </c>
      <c r="AT37" s="212" t="s">
        <v>323</v>
      </c>
      <c r="AU37" s="214" t="s">
        <v>1420</v>
      </c>
      <c r="AV37" s="16"/>
      <c r="AW37" s="16"/>
      <c r="AX37" s="16"/>
      <c r="AY37" s="16"/>
      <c r="AZ37" s="16"/>
    </row>
    <row r="38" spans="1:52" ht="114" x14ac:dyDescent="0.25">
      <c r="A38" s="238">
        <f t="shared" si="4"/>
        <v>33</v>
      </c>
      <c r="B38" s="75" t="s">
        <v>116</v>
      </c>
      <c r="C38" s="75" t="s">
        <v>84</v>
      </c>
      <c r="D38" s="75" t="s">
        <v>117</v>
      </c>
      <c r="E38" s="75" t="s">
        <v>106</v>
      </c>
      <c r="F38" s="75" t="s">
        <v>118</v>
      </c>
      <c r="G38" s="84" t="s">
        <v>119</v>
      </c>
      <c r="H38" s="57" t="s">
        <v>319</v>
      </c>
      <c r="I38" s="76">
        <v>0.15</v>
      </c>
      <c r="J38" s="85">
        <v>0.25</v>
      </c>
      <c r="K38" s="77">
        <v>0.25</v>
      </c>
      <c r="L38" s="77">
        <v>0.25</v>
      </c>
      <c r="M38" s="77">
        <v>0.25</v>
      </c>
      <c r="N38" s="86">
        <v>1</v>
      </c>
      <c r="O38" s="78" t="s">
        <v>344</v>
      </c>
      <c r="P38" s="79">
        <v>0.25</v>
      </c>
      <c r="Q38" s="79">
        <v>0.23</v>
      </c>
      <c r="R38" s="115">
        <v>0.25</v>
      </c>
      <c r="S38" s="115">
        <v>0.23</v>
      </c>
      <c r="T38" s="47" t="str">
        <f t="shared" si="0"/>
        <v>0</v>
      </c>
      <c r="U38" s="111">
        <f t="shared" si="1"/>
        <v>0.96</v>
      </c>
      <c r="V38" s="53">
        <f t="shared" si="2"/>
        <v>0.96</v>
      </c>
      <c r="W38" s="278">
        <f t="shared" si="3"/>
        <v>0.14399999999999999</v>
      </c>
      <c r="X38" s="262" t="s">
        <v>589</v>
      </c>
      <c r="Y38" s="241" t="s">
        <v>283</v>
      </c>
      <c r="Z38" s="241" t="s">
        <v>283</v>
      </c>
      <c r="AA38" s="263" t="s">
        <v>590</v>
      </c>
      <c r="AB38" s="203" t="s">
        <v>323</v>
      </c>
      <c r="AC38" s="203" t="s">
        <v>283</v>
      </c>
      <c r="AD38" s="234" t="s">
        <v>591</v>
      </c>
      <c r="AE38" s="243" t="s">
        <v>283</v>
      </c>
      <c r="AF38" s="243" t="s">
        <v>283</v>
      </c>
      <c r="AG38" s="234" t="s">
        <v>592</v>
      </c>
      <c r="AH38" s="203" t="s">
        <v>323</v>
      </c>
      <c r="AI38" s="203" t="s">
        <v>283</v>
      </c>
      <c r="AJ38" s="235" t="s">
        <v>593</v>
      </c>
      <c r="AK38" s="236" t="s">
        <v>185</v>
      </c>
      <c r="AL38" s="236" t="s">
        <v>185</v>
      </c>
      <c r="AM38" s="235" t="s">
        <v>594</v>
      </c>
      <c r="AN38" s="212" t="s">
        <v>323</v>
      </c>
      <c r="AO38" s="213" t="s">
        <v>470</v>
      </c>
      <c r="AP38" s="244" t="s">
        <v>595</v>
      </c>
      <c r="AQ38" s="236" t="s">
        <v>185</v>
      </c>
      <c r="AR38" s="236" t="s">
        <v>185</v>
      </c>
      <c r="AS38" s="244" t="s">
        <v>596</v>
      </c>
      <c r="AT38" s="212" t="s">
        <v>323</v>
      </c>
      <c r="AU38" s="214" t="s">
        <v>1421</v>
      </c>
      <c r="AV38" s="16"/>
      <c r="AW38" s="16"/>
      <c r="AX38" s="16"/>
      <c r="AY38" s="16"/>
      <c r="AZ38" s="16"/>
    </row>
    <row r="39" spans="1:52" ht="77.25" customHeight="1" x14ac:dyDescent="0.25">
      <c r="A39" s="238">
        <f t="shared" si="4"/>
        <v>34</v>
      </c>
      <c r="B39" s="75" t="s">
        <v>116</v>
      </c>
      <c r="C39" s="75" t="s">
        <v>84</v>
      </c>
      <c r="D39" s="75" t="s">
        <v>117</v>
      </c>
      <c r="E39" s="75" t="s">
        <v>106</v>
      </c>
      <c r="F39" s="75" t="s">
        <v>125</v>
      </c>
      <c r="G39" s="84" t="s">
        <v>597</v>
      </c>
      <c r="H39" s="57" t="s">
        <v>319</v>
      </c>
      <c r="I39" s="76">
        <v>0.25</v>
      </c>
      <c r="J39" s="85">
        <v>0.94</v>
      </c>
      <c r="K39" s="77">
        <v>0.06</v>
      </c>
      <c r="L39" s="77">
        <v>0</v>
      </c>
      <c r="M39" s="77">
        <v>0</v>
      </c>
      <c r="N39" s="86">
        <v>1</v>
      </c>
      <c r="O39" s="78" t="s">
        <v>344</v>
      </c>
      <c r="P39" s="79">
        <v>0.94630000000000003</v>
      </c>
      <c r="Q39" s="79">
        <v>4.3700000000000003E-2</v>
      </c>
      <c r="R39" s="279">
        <v>6.0000000000000001E-3</v>
      </c>
      <c r="S39" s="279">
        <v>3.0000000000000001E-3</v>
      </c>
      <c r="T39" s="47" t="str">
        <f t="shared" si="0"/>
        <v>0</v>
      </c>
      <c r="U39" s="111">
        <f t="shared" si="1"/>
        <v>0.999</v>
      </c>
      <c r="V39" s="53">
        <f t="shared" si="2"/>
        <v>0.999</v>
      </c>
      <c r="W39" s="280">
        <f t="shared" si="3"/>
        <v>0.24975</v>
      </c>
      <c r="X39" s="255" t="s">
        <v>598</v>
      </c>
      <c r="Y39" s="241" t="s">
        <v>283</v>
      </c>
      <c r="Z39" s="241" t="s">
        <v>283</v>
      </c>
      <c r="AA39" s="256" t="s">
        <v>599</v>
      </c>
      <c r="AB39" s="203" t="s">
        <v>323</v>
      </c>
      <c r="AC39" s="205" t="s">
        <v>283</v>
      </c>
      <c r="AD39" s="237" t="s">
        <v>600</v>
      </c>
      <c r="AE39" s="243" t="s">
        <v>283</v>
      </c>
      <c r="AF39" s="243" t="s">
        <v>283</v>
      </c>
      <c r="AG39" s="234" t="s">
        <v>601</v>
      </c>
      <c r="AH39" s="203" t="s">
        <v>323</v>
      </c>
      <c r="AI39" s="205" t="s">
        <v>283</v>
      </c>
      <c r="AJ39" s="235" t="s">
        <v>602</v>
      </c>
      <c r="AK39" s="236" t="s">
        <v>185</v>
      </c>
      <c r="AL39" s="236" t="s">
        <v>185</v>
      </c>
      <c r="AM39" s="235" t="s">
        <v>603</v>
      </c>
      <c r="AN39" s="215" t="s">
        <v>185</v>
      </c>
      <c r="AO39" s="213" t="s">
        <v>327</v>
      </c>
      <c r="AP39" s="244" t="s">
        <v>604</v>
      </c>
      <c r="AQ39" s="236" t="s">
        <v>185</v>
      </c>
      <c r="AR39" s="236" t="s">
        <v>185</v>
      </c>
      <c r="AS39" s="244" t="s">
        <v>605</v>
      </c>
      <c r="AT39" s="212" t="s">
        <v>323</v>
      </c>
      <c r="AU39" s="214" t="s">
        <v>1422</v>
      </c>
      <c r="AV39" s="16"/>
      <c r="AW39" s="16"/>
      <c r="AX39" s="16"/>
      <c r="AY39" s="16"/>
      <c r="AZ39" s="16"/>
    </row>
    <row r="40" spans="1:52" ht="114.75" customHeight="1" x14ac:dyDescent="0.25">
      <c r="A40" s="55">
        <f t="shared" si="4"/>
        <v>35</v>
      </c>
      <c r="B40" s="56" t="s">
        <v>92</v>
      </c>
      <c r="C40" s="56" t="s">
        <v>92</v>
      </c>
      <c r="D40" s="56" t="s">
        <v>179</v>
      </c>
      <c r="E40" s="56" t="s">
        <v>106</v>
      </c>
      <c r="F40" s="56" t="s">
        <v>125</v>
      </c>
      <c r="G40" s="281" t="s">
        <v>195</v>
      </c>
      <c r="H40" s="57" t="s">
        <v>343</v>
      </c>
      <c r="I40" s="71">
        <v>0.5</v>
      </c>
      <c r="J40" s="282">
        <v>3</v>
      </c>
      <c r="K40" s="72">
        <v>3</v>
      </c>
      <c r="L40" s="72">
        <v>3</v>
      </c>
      <c r="M40" s="72">
        <v>3</v>
      </c>
      <c r="N40" s="283">
        <f>SUM(J40:M40)</f>
        <v>12</v>
      </c>
      <c r="O40" s="55" t="s">
        <v>344</v>
      </c>
      <c r="P40" s="55">
        <v>3</v>
      </c>
      <c r="Q40" s="55">
        <v>3</v>
      </c>
      <c r="R40" s="43">
        <v>3</v>
      </c>
      <c r="S40" s="43">
        <v>3</v>
      </c>
      <c r="T40" s="45" t="str">
        <f t="shared" si="0"/>
        <v>0</v>
      </c>
      <c r="U40" s="96">
        <f>IF(O40="sumatoria",(P40+Q40+R40+S40),(P40+Q40+R40+S40)/T40)</f>
        <v>12</v>
      </c>
      <c r="V40" s="52">
        <f t="shared" si="2"/>
        <v>1</v>
      </c>
      <c r="W40" s="261">
        <f t="shared" si="3"/>
        <v>0.5</v>
      </c>
      <c r="X40" s="252" t="s">
        <v>606</v>
      </c>
      <c r="Y40" s="241" t="s">
        <v>283</v>
      </c>
      <c r="Z40" s="241" t="s">
        <v>283</v>
      </c>
      <c r="AA40" s="253" t="s">
        <v>607</v>
      </c>
      <c r="AB40" s="203" t="s">
        <v>323</v>
      </c>
      <c r="AC40" s="203" t="s">
        <v>283</v>
      </c>
      <c r="AD40" s="234" t="s">
        <v>606</v>
      </c>
      <c r="AE40" s="243" t="s">
        <v>283</v>
      </c>
      <c r="AF40" s="243" t="s">
        <v>283</v>
      </c>
      <c r="AG40" s="234" t="s">
        <v>608</v>
      </c>
      <c r="AH40" s="203" t="s">
        <v>323</v>
      </c>
      <c r="AI40" s="203" t="s">
        <v>283</v>
      </c>
      <c r="AJ40" s="276" t="s">
        <v>609</v>
      </c>
      <c r="AK40" s="236" t="s">
        <v>610</v>
      </c>
      <c r="AL40" s="236" t="s">
        <v>611</v>
      </c>
      <c r="AM40" s="276" t="s">
        <v>608</v>
      </c>
      <c r="AN40" s="212" t="s">
        <v>520</v>
      </c>
      <c r="AO40" s="213" t="s">
        <v>327</v>
      </c>
      <c r="AP40" s="284" t="s">
        <v>612</v>
      </c>
      <c r="AQ40" s="273" t="s">
        <v>613</v>
      </c>
      <c r="AR40" s="273" t="s">
        <v>614</v>
      </c>
      <c r="AS40" s="284" t="s">
        <v>608</v>
      </c>
      <c r="AT40" s="212" t="s">
        <v>323</v>
      </c>
      <c r="AU40" s="213" t="s">
        <v>327</v>
      </c>
      <c r="AV40" s="16"/>
      <c r="AW40" s="16"/>
      <c r="AX40" s="16"/>
      <c r="AY40" s="16"/>
      <c r="AZ40" s="16"/>
    </row>
    <row r="41" spans="1:52" ht="231" customHeight="1" x14ac:dyDescent="0.25">
      <c r="A41" s="55">
        <f t="shared" si="4"/>
        <v>36</v>
      </c>
      <c r="B41" s="56" t="s">
        <v>92</v>
      </c>
      <c r="C41" s="56" t="s">
        <v>92</v>
      </c>
      <c r="D41" s="56" t="s">
        <v>179</v>
      </c>
      <c r="E41" s="56" t="s">
        <v>96</v>
      </c>
      <c r="F41" s="56" t="s">
        <v>185</v>
      </c>
      <c r="G41" s="281" t="s">
        <v>196</v>
      </c>
      <c r="H41" s="57" t="s">
        <v>319</v>
      </c>
      <c r="I41" s="71">
        <v>0.5</v>
      </c>
      <c r="J41" s="81">
        <v>0</v>
      </c>
      <c r="K41" s="81">
        <v>0.5</v>
      </c>
      <c r="L41" s="81">
        <v>0</v>
      </c>
      <c r="M41" s="81">
        <v>0.5</v>
      </c>
      <c r="N41" s="81">
        <v>1</v>
      </c>
      <c r="O41" s="55" t="s">
        <v>344</v>
      </c>
      <c r="P41" s="60">
        <v>0</v>
      </c>
      <c r="Q41" s="60">
        <v>0.5</v>
      </c>
      <c r="R41" s="60">
        <v>0</v>
      </c>
      <c r="S41" s="116">
        <v>0.5</v>
      </c>
      <c r="T41" s="45" t="str">
        <f t="shared" si="0"/>
        <v>0</v>
      </c>
      <c r="U41" s="61">
        <f t="shared" si="1"/>
        <v>1</v>
      </c>
      <c r="V41" s="52">
        <f t="shared" si="2"/>
        <v>1</v>
      </c>
      <c r="W41" s="261">
        <f t="shared" si="3"/>
        <v>0.5</v>
      </c>
      <c r="X41" s="285" t="s">
        <v>479</v>
      </c>
      <c r="Y41" s="286" t="s">
        <v>479</v>
      </c>
      <c r="Z41" s="286" t="s">
        <v>479</v>
      </c>
      <c r="AA41" s="253" t="s">
        <v>283</v>
      </c>
      <c r="AB41" s="204" t="s">
        <v>185</v>
      </c>
      <c r="AC41" s="203" t="s">
        <v>283</v>
      </c>
      <c r="AD41" s="234" t="s">
        <v>615</v>
      </c>
      <c r="AE41" s="243" t="s">
        <v>283</v>
      </c>
      <c r="AF41" s="243" t="s">
        <v>283</v>
      </c>
      <c r="AG41" s="234" t="s">
        <v>616</v>
      </c>
      <c r="AH41" s="203" t="s">
        <v>323</v>
      </c>
      <c r="AI41" s="203" t="s">
        <v>283</v>
      </c>
      <c r="AJ41" s="287" t="s">
        <v>617</v>
      </c>
      <c r="AK41" s="236" t="s">
        <v>185</v>
      </c>
      <c r="AL41" s="236" t="s">
        <v>185</v>
      </c>
      <c r="AM41" s="235" t="s">
        <v>185</v>
      </c>
      <c r="AN41" s="215" t="s">
        <v>185</v>
      </c>
      <c r="AO41" s="212" t="s">
        <v>618</v>
      </c>
      <c r="AP41" s="284" t="s">
        <v>619</v>
      </c>
      <c r="AQ41" s="236" t="s">
        <v>185</v>
      </c>
      <c r="AR41" s="236" t="s">
        <v>185</v>
      </c>
      <c r="AS41" s="284" t="s">
        <v>620</v>
      </c>
      <c r="AT41" s="212" t="s">
        <v>323</v>
      </c>
      <c r="AU41" s="213" t="s">
        <v>327</v>
      </c>
      <c r="AV41" s="16"/>
      <c r="AW41" s="16"/>
      <c r="AX41" s="16"/>
      <c r="AY41" s="16"/>
      <c r="AZ41" s="16"/>
    </row>
    <row r="42" spans="1:52" ht="199.5" x14ac:dyDescent="0.25">
      <c r="A42" s="238">
        <f t="shared" si="4"/>
        <v>37</v>
      </c>
      <c r="B42" s="75" t="s">
        <v>92</v>
      </c>
      <c r="C42" s="75" t="s">
        <v>98</v>
      </c>
      <c r="D42" s="75" t="s">
        <v>179</v>
      </c>
      <c r="E42" s="75" t="s">
        <v>96</v>
      </c>
      <c r="F42" s="75" t="s">
        <v>185</v>
      </c>
      <c r="G42" s="87" t="s">
        <v>186</v>
      </c>
      <c r="H42" s="57" t="s">
        <v>319</v>
      </c>
      <c r="I42" s="76">
        <v>0.2</v>
      </c>
      <c r="J42" s="77">
        <v>0.2</v>
      </c>
      <c r="K42" s="77">
        <v>0.2</v>
      </c>
      <c r="L42" s="77">
        <v>0.5</v>
      </c>
      <c r="M42" s="77">
        <v>0.1</v>
      </c>
      <c r="N42" s="77">
        <v>1</v>
      </c>
      <c r="O42" s="78" t="s">
        <v>344</v>
      </c>
      <c r="P42" s="79">
        <v>0.2</v>
      </c>
      <c r="Q42" s="79">
        <v>0.2</v>
      </c>
      <c r="R42" s="115">
        <v>0.5</v>
      </c>
      <c r="S42" s="115">
        <v>0.1</v>
      </c>
      <c r="T42" s="47" t="str">
        <f t="shared" si="0"/>
        <v>0</v>
      </c>
      <c r="U42" s="111">
        <f t="shared" si="1"/>
        <v>1</v>
      </c>
      <c r="V42" s="53">
        <f t="shared" si="2"/>
        <v>1</v>
      </c>
      <c r="W42" s="54">
        <f t="shared" si="3"/>
        <v>0.2</v>
      </c>
      <c r="X42" s="262" t="s">
        <v>621</v>
      </c>
      <c r="Y42" s="241" t="s">
        <v>283</v>
      </c>
      <c r="Z42" s="241" t="s">
        <v>283</v>
      </c>
      <c r="AA42" s="263" t="s">
        <v>622</v>
      </c>
      <c r="AB42" s="203" t="s">
        <v>323</v>
      </c>
      <c r="AC42" s="203" t="s">
        <v>283</v>
      </c>
      <c r="AD42" s="234" t="s">
        <v>623</v>
      </c>
      <c r="AE42" s="243" t="s">
        <v>283</v>
      </c>
      <c r="AF42" s="243" t="s">
        <v>283</v>
      </c>
      <c r="AG42" s="234" t="s">
        <v>622</v>
      </c>
      <c r="AH42" s="203" t="s">
        <v>323</v>
      </c>
      <c r="AI42" s="203" t="s">
        <v>283</v>
      </c>
      <c r="AJ42" s="235" t="s">
        <v>624</v>
      </c>
      <c r="AK42" s="236" t="s">
        <v>185</v>
      </c>
      <c r="AL42" s="236" t="s">
        <v>185</v>
      </c>
      <c r="AM42" s="235" t="s">
        <v>625</v>
      </c>
      <c r="AN42" s="212" t="s">
        <v>323</v>
      </c>
      <c r="AO42" s="212" t="s">
        <v>327</v>
      </c>
      <c r="AP42" s="244" t="s">
        <v>626</v>
      </c>
      <c r="AQ42" s="246" t="s">
        <v>627</v>
      </c>
      <c r="AR42" s="246" t="s">
        <v>627</v>
      </c>
      <c r="AS42" s="244" t="s">
        <v>628</v>
      </c>
      <c r="AT42" s="212" t="s">
        <v>323</v>
      </c>
      <c r="AU42" s="214" t="s">
        <v>327</v>
      </c>
      <c r="AV42" s="16"/>
      <c r="AW42" s="16"/>
      <c r="AX42" s="16"/>
      <c r="AY42" s="16"/>
      <c r="AZ42" s="16"/>
    </row>
    <row r="43" spans="1:52" ht="409.5" x14ac:dyDescent="0.25">
      <c r="A43" s="238">
        <f t="shared" si="4"/>
        <v>38</v>
      </c>
      <c r="B43" s="75" t="s">
        <v>92</v>
      </c>
      <c r="C43" s="75" t="s">
        <v>98</v>
      </c>
      <c r="D43" s="75" t="s">
        <v>179</v>
      </c>
      <c r="E43" s="75" t="s">
        <v>96</v>
      </c>
      <c r="F43" s="75" t="s">
        <v>185</v>
      </c>
      <c r="G43" s="87" t="s">
        <v>187</v>
      </c>
      <c r="H43" s="57" t="s">
        <v>319</v>
      </c>
      <c r="I43" s="76">
        <v>0.2</v>
      </c>
      <c r="J43" s="77">
        <v>0.25</v>
      </c>
      <c r="K43" s="77">
        <v>0.25</v>
      </c>
      <c r="L43" s="77">
        <v>0.15</v>
      </c>
      <c r="M43" s="77">
        <v>0.35</v>
      </c>
      <c r="N43" s="77">
        <v>1</v>
      </c>
      <c r="O43" s="78" t="s">
        <v>344</v>
      </c>
      <c r="P43" s="79">
        <v>0.25</v>
      </c>
      <c r="Q43" s="79">
        <v>0.25</v>
      </c>
      <c r="R43" s="115">
        <v>0.15</v>
      </c>
      <c r="S43" s="115">
        <v>0.35</v>
      </c>
      <c r="T43" s="47" t="str">
        <f t="shared" si="0"/>
        <v>0</v>
      </c>
      <c r="U43" s="111">
        <f t="shared" si="1"/>
        <v>1</v>
      </c>
      <c r="V43" s="53">
        <f t="shared" si="2"/>
        <v>1</v>
      </c>
      <c r="W43" s="54">
        <f t="shared" si="3"/>
        <v>0.2</v>
      </c>
      <c r="X43" s="262" t="s">
        <v>629</v>
      </c>
      <c r="Y43" s="241" t="s">
        <v>283</v>
      </c>
      <c r="Z43" s="241" t="s">
        <v>283</v>
      </c>
      <c r="AA43" s="263" t="s">
        <v>630</v>
      </c>
      <c r="AB43" s="203" t="s">
        <v>323</v>
      </c>
      <c r="AC43" s="203" t="s">
        <v>283</v>
      </c>
      <c r="AD43" s="234" t="s">
        <v>631</v>
      </c>
      <c r="AE43" s="243" t="s">
        <v>283</v>
      </c>
      <c r="AF43" s="243" t="s">
        <v>283</v>
      </c>
      <c r="AG43" s="234" t="s">
        <v>632</v>
      </c>
      <c r="AH43" s="203" t="s">
        <v>323</v>
      </c>
      <c r="AI43" s="203" t="s">
        <v>283</v>
      </c>
      <c r="AJ43" s="235" t="s">
        <v>633</v>
      </c>
      <c r="AK43" s="236" t="s">
        <v>185</v>
      </c>
      <c r="AL43" s="236" t="s">
        <v>185</v>
      </c>
      <c r="AM43" s="235" t="s">
        <v>634</v>
      </c>
      <c r="AN43" s="212" t="s">
        <v>323</v>
      </c>
      <c r="AO43" s="212" t="s">
        <v>327</v>
      </c>
      <c r="AP43" s="244" t="s">
        <v>635</v>
      </c>
      <c r="AQ43" s="246" t="s">
        <v>627</v>
      </c>
      <c r="AR43" s="246" t="s">
        <v>627</v>
      </c>
      <c r="AS43" s="244" t="s">
        <v>636</v>
      </c>
      <c r="AT43" s="212" t="s">
        <v>323</v>
      </c>
      <c r="AU43" s="214" t="s">
        <v>327</v>
      </c>
      <c r="AV43" s="16"/>
      <c r="AW43" s="16"/>
      <c r="AX43" s="16"/>
      <c r="AY43" s="16"/>
      <c r="AZ43" s="16"/>
    </row>
    <row r="44" spans="1:52" ht="409.5" x14ac:dyDescent="0.25">
      <c r="A44" s="238">
        <f t="shared" si="4"/>
        <v>39</v>
      </c>
      <c r="B44" s="75" t="s">
        <v>92</v>
      </c>
      <c r="C44" s="75" t="s">
        <v>98</v>
      </c>
      <c r="D44" s="75" t="s">
        <v>179</v>
      </c>
      <c r="E44" s="75" t="s">
        <v>96</v>
      </c>
      <c r="F44" s="75" t="s">
        <v>185</v>
      </c>
      <c r="G44" s="87" t="s">
        <v>188</v>
      </c>
      <c r="H44" s="57" t="s">
        <v>319</v>
      </c>
      <c r="I44" s="76">
        <v>0.3</v>
      </c>
      <c r="J44" s="88">
        <v>0.25</v>
      </c>
      <c r="K44" s="88">
        <v>0.25</v>
      </c>
      <c r="L44" s="88">
        <v>0.25</v>
      </c>
      <c r="M44" s="88">
        <v>0.25</v>
      </c>
      <c r="N44" s="86">
        <v>1</v>
      </c>
      <c r="O44" s="89" t="s">
        <v>344</v>
      </c>
      <c r="P44" s="90">
        <v>0.25</v>
      </c>
      <c r="Q44" s="90">
        <v>0.25</v>
      </c>
      <c r="R44" s="90">
        <v>0.25</v>
      </c>
      <c r="S44" s="115">
        <v>0.25</v>
      </c>
      <c r="T44" s="47" t="str">
        <f t="shared" si="0"/>
        <v>0</v>
      </c>
      <c r="U44" s="111">
        <f t="shared" si="1"/>
        <v>1</v>
      </c>
      <c r="V44" s="53">
        <f t="shared" si="2"/>
        <v>1</v>
      </c>
      <c r="W44" s="54">
        <f t="shared" si="3"/>
        <v>0.3</v>
      </c>
      <c r="X44" s="262" t="s">
        <v>637</v>
      </c>
      <c r="Y44" s="241" t="s">
        <v>283</v>
      </c>
      <c r="Z44" s="241" t="s">
        <v>283</v>
      </c>
      <c r="AA44" s="263" t="s">
        <v>638</v>
      </c>
      <c r="AB44" s="203" t="s">
        <v>323</v>
      </c>
      <c r="AC44" s="203" t="s">
        <v>283</v>
      </c>
      <c r="AD44" s="234" t="s">
        <v>639</v>
      </c>
      <c r="AE44" s="243" t="s">
        <v>283</v>
      </c>
      <c r="AF44" s="243" t="s">
        <v>283</v>
      </c>
      <c r="AG44" s="234" t="s">
        <v>638</v>
      </c>
      <c r="AH44" s="203" t="s">
        <v>323</v>
      </c>
      <c r="AI44" s="203" t="s">
        <v>283</v>
      </c>
      <c r="AJ44" s="235" t="s">
        <v>640</v>
      </c>
      <c r="AK44" s="236" t="s">
        <v>185</v>
      </c>
      <c r="AL44" s="236" t="s">
        <v>185</v>
      </c>
      <c r="AM44" s="235" t="s">
        <v>641</v>
      </c>
      <c r="AN44" s="212" t="s">
        <v>323</v>
      </c>
      <c r="AO44" s="212" t="s">
        <v>327</v>
      </c>
      <c r="AP44" s="244" t="s">
        <v>642</v>
      </c>
      <c r="AQ44" s="246" t="s">
        <v>627</v>
      </c>
      <c r="AR44" s="246" t="s">
        <v>627</v>
      </c>
      <c r="AS44" s="244" t="s">
        <v>643</v>
      </c>
      <c r="AT44" s="212" t="s">
        <v>323</v>
      </c>
      <c r="AU44" s="214" t="s">
        <v>327</v>
      </c>
      <c r="AV44" s="16"/>
      <c r="AW44" s="16"/>
      <c r="AX44" s="16"/>
      <c r="AY44" s="16"/>
      <c r="AZ44" s="16"/>
    </row>
    <row r="45" spans="1:52" ht="409.5" x14ac:dyDescent="0.25">
      <c r="A45" s="238">
        <f t="shared" ref="A45:A65" si="5">A44+1</f>
        <v>40</v>
      </c>
      <c r="B45" s="75" t="s">
        <v>92</v>
      </c>
      <c r="C45" s="75" t="s">
        <v>98</v>
      </c>
      <c r="D45" s="75" t="s">
        <v>179</v>
      </c>
      <c r="E45" s="75" t="s">
        <v>96</v>
      </c>
      <c r="F45" s="75" t="s">
        <v>185</v>
      </c>
      <c r="G45" s="84" t="s">
        <v>189</v>
      </c>
      <c r="H45" s="57" t="s">
        <v>343</v>
      </c>
      <c r="I45" s="76">
        <v>0.3</v>
      </c>
      <c r="J45" s="288">
        <v>2</v>
      </c>
      <c r="K45" s="289">
        <v>1</v>
      </c>
      <c r="L45" s="289">
        <v>1</v>
      </c>
      <c r="M45" s="289">
        <v>2</v>
      </c>
      <c r="N45" s="249">
        <v>6</v>
      </c>
      <c r="O45" s="78" t="s">
        <v>344</v>
      </c>
      <c r="P45" s="78">
        <v>2</v>
      </c>
      <c r="Q45" s="78">
        <v>1</v>
      </c>
      <c r="R45" s="46">
        <v>1</v>
      </c>
      <c r="S45" s="46">
        <v>2</v>
      </c>
      <c r="T45" s="47" t="str">
        <f t="shared" ref="T45:T49" si="6">IF(O45="Constante","4",IF(O45="Demanda","4","0"))</f>
        <v>0</v>
      </c>
      <c r="U45" s="272">
        <f>IF(O45="sumatoria",(P45+Q45+R45+S45),(P45+Q45+R45+S45)/T45)</f>
        <v>6</v>
      </c>
      <c r="V45" s="53">
        <f t="shared" ref="V45:V64" si="7">(U45/N45)</f>
        <v>1</v>
      </c>
      <c r="W45" s="54">
        <f t="shared" ref="W45:W64" si="8">V45*I45</f>
        <v>0.3</v>
      </c>
      <c r="X45" s="262" t="s">
        <v>644</v>
      </c>
      <c r="Y45" s="241" t="s">
        <v>283</v>
      </c>
      <c r="Z45" s="241" t="s">
        <v>283</v>
      </c>
      <c r="AA45" s="263" t="s">
        <v>645</v>
      </c>
      <c r="AB45" s="203" t="s">
        <v>323</v>
      </c>
      <c r="AC45" s="203" t="s">
        <v>283</v>
      </c>
      <c r="AD45" s="234" t="s">
        <v>646</v>
      </c>
      <c r="AE45" s="243" t="s">
        <v>283</v>
      </c>
      <c r="AF45" s="243" t="s">
        <v>283</v>
      </c>
      <c r="AG45" s="234" t="s">
        <v>647</v>
      </c>
      <c r="AH45" s="203" t="s">
        <v>323</v>
      </c>
      <c r="AI45" s="203" t="s">
        <v>283</v>
      </c>
      <c r="AJ45" s="235" t="s">
        <v>648</v>
      </c>
      <c r="AK45" s="236" t="s">
        <v>185</v>
      </c>
      <c r="AL45" s="236" t="s">
        <v>185</v>
      </c>
      <c r="AM45" s="235" t="s">
        <v>649</v>
      </c>
      <c r="AN45" s="212" t="s">
        <v>323</v>
      </c>
      <c r="AO45" s="212" t="s">
        <v>327</v>
      </c>
      <c r="AP45" s="244" t="s">
        <v>650</v>
      </c>
      <c r="AQ45" s="236" t="s">
        <v>627</v>
      </c>
      <c r="AR45" s="236"/>
      <c r="AS45" s="244" t="s">
        <v>651</v>
      </c>
      <c r="AT45" s="212" t="s">
        <v>323</v>
      </c>
      <c r="AU45" s="214" t="s">
        <v>327</v>
      </c>
      <c r="AV45" s="16"/>
      <c r="AW45" s="16"/>
      <c r="AX45" s="16"/>
      <c r="AY45" s="16"/>
      <c r="AZ45" s="16"/>
    </row>
    <row r="46" spans="1:52" ht="231" customHeight="1" x14ac:dyDescent="0.25">
      <c r="A46" s="55">
        <f t="shared" si="5"/>
        <v>41</v>
      </c>
      <c r="B46" s="56" t="s">
        <v>92</v>
      </c>
      <c r="C46" s="56" t="s">
        <v>95</v>
      </c>
      <c r="D46" s="56" t="s">
        <v>179</v>
      </c>
      <c r="E46" s="56" t="s">
        <v>169</v>
      </c>
      <c r="F46" s="56" t="s">
        <v>180</v>
      </c>
      <c r="G46" s="80" t="s">
        <v>181</v>
      </c>
      <c r="H46" s="57" t="s">
        <v>319</v>
      </c>
      <c r="I46" s="71">
        <v>0.25</v>
      </c>
      <c r="J46" s="71">
        <v>0.5</v>
      </c>
      <c r="K46" s="91">
        <v>0.5</v>
      </c>
      <c r="L46" s="91">
        <v>0</v>
      </c>
      <c r="M46" s="91">
        <v>0</v>
      </c>
      <c r="N46" s="81">
        <v>1</v>
      </c>
      <c r="O46" s="55" t="s">
        <v>344</v>
      </c>
      <c r="P46" s="60">
        <v>0.5</v>
      </c>
      <c r="Q46" s="60">
        <v>0.5</v>
      </c>
      <c r="R46" s="116">
        <v>0</v>
      </c>
      <c r="S46" s="116">
        <v>0</v>
      </c>
      <c r="T46" s="45" t="str">
        <f t="shared" si="6"/>
        <v>0</v>
      </c>
      <c r="U46" s="61">
        <f t="shared" ref="U46:U65" si="9">IF(O46="sumatoria",(P46+Q46+R46+S46),(P46+Q46+R46+S46)/T46)</f>
        <v>1</v>
      </c>
      <c r="V46" s="52">
        <f t="shared" si="7"/>
        <v>1</v>
      </c>
      <c r="W46" s="261">
        <f t="shared" si="8"/>
        <v>0.25</v>
      </c>
      <c r="X46" s="262" t="s">
        <v>652</v>
      </c>
      <c r="Y46" s="241" t="s">
        <v>283</v>
      </c>
      <c r="Z46" s="241" t="s">
        <v>283</v>
      </c>
      <c r="AA46" s="263" t="s">
        <v>653</v>
      </c>
      <c r="AB46" s="203" t="s">
        <v>323</v>
      </c>
      <c r="AC46" s="203" t="s">
        <v>283</v>
      </c>
      <c r="AD46" s="234" t="s">
        <v>654</v>
      </c>
      <c r="AE46" s="243" t="s">
        <v>283</v>
      </c>
      <c r="AF46" s="243" t="s">
        <v>283</v>
      </c>
      <c r="AG46" s="234" t="s">
        <v>655</v>
      </c>
      <c r="AH46" s="203" t="s">
        <v>323</v>
      </c>
      <c r="AI46" s="203" t="s">
        <v>283</v>
      </c>
      <c r="AJ46" s="270" t="s">
        <v>656</v>
      </c>
      <c r="AK46" s="236" t="s">
        <v>185</v>
      </c>
      <c r="AL46" s="236" t="s">
        <v>185</v>
      </c>
      <c r="AM46" s="270" t="s">
        <v>656</v>
      </c>
      <c r="AN46" s="214" t="s">
        <v>185</v>
      </c>
      <c r="AO46" s="213" t="s">
        <v>657</v>
      </c>
      <c r="AP46" s="270" t="s">
        <v>656</v>
      </c>
      <c r="AQ46" s="236" t="s">
        <v>185</v>
      </c>
      <c r="AR46" s="236" t="s">
        <v>185</v>
      </c>
      <c r="AS46" s="270" t="s">
        <v>656</v>
      </c>
      <c r="AT46" s="220" t="s">
        <v>185</v>
      </c>
      <c r="AU46" s="221" t="s">
        <v>656</v>
      </c>
      <c r="AV46" s="16"/>
      <c r="AW46" s="16"/>
      <c r="AX46" s="16"/>
      <c r="AY46" s="16"/>
      <c r="AZ46" s="16"/>
    </row>
    <row r="47" spans="1:52" ht="409.5" x14ac:dyDescent="0.25">
      <c r="A47" s="55">
        <f t="shared" si="5"/>
        <v>42</v>
      </c>
      <c r="B47" s="56" t="s">
        <v>92</v>
      </c>
      <c r="C47" s="56" t="s">
        <v>95</v>
      </c>
      <c r="D47" s="56" t="s">
        <v>179</v>
      </c>
      <c r="E47" s="57" t="s">
        <v>169</v>
      </c>
      <c r="F47" s="56" t="s">
        <v>180</v>
      </c>
      <c r="G47" s="80" t="s">
        <v>182</v>
      </c>
      <c r="H47" s="57" t="s">
        <v>319</v>
      </c>
      <c r="I47" s="71">
        <v>0.25</v>
      </c>
      <c r="J47" s="91">
        <v>0.5</v>
      </c>
      <c r="K47" s="91">
        <v>0.5</v>
      </c>
      <c r="L47" s="91">
        <v>0</v>
      </c>
      <c r="M47" s="91">
        <v>0</v>
      </c>
      <c r="N47" s="81">
        <v>1</v>
      </c>
      <c r="O47" s="55" t="s">
        <v>344</v>
      </c>
      <c r="P47" s="60">
        <v>0.5</v>
      </c>
      <c r="Q47" s="60">
        <v>0.5</v>
      </c>
      <c r="R47" s="116">
        <v>0</v>
      </c>
      <c r="S47" s="116">
        <v>0</v>
      </c>
      <c r="T47" s="45" t="str">
        <f t="shared" si="6"/>
        <v>0</v>
      </c>
      <c r="U47" s="61">
        <f t="shared" si="9"/>
        <v>1</v>
      </c>
      <c r="V47" s="52">
        <f t="shared" si="7"/>
        <v>1</v>
      </c>
      <c r="W47" s="261">
        <f t="shared" si="8"/>
        <v>0.25</v>
      </c>
      <c r="X47" s="262" t="s">
        <v>658</v>
      </c>
      <c r="Y47" s="241" t="s">
        <v>283</v>
      </c>
      <c r="Z47" s="241" t="s">
        <v>283</v>
      </c>
      <c r="AA47" s="263" t="s">
        <v>659</v>
      </c>
      <c r="AB47" s="203" t="s">
        <v>323</v>
      </c>
      <c r="AC47" s="203" t="s">
        <v>283</v>
      </c>
      <c r="AD47" s="234" t="s">
        <v>660</v>
      </c>
      <c r="AE47" s="243" t="s">
        <v>283</v>
      </c>
      <c r="AF47" s="243" t="s">
        <v>283</v>
      </c>
      <c r="AG47" s="234" t="s">
        <v>661</v>
      </c>
      <c r="AH47" s="203" t="s">
        <v>323</v>
      </c>
      <c r="AI47" s="203" t="s">
        <v>283</v>
      </c>
      <c r="AJ47" s="270" t="s">
        <v>656</v>
      </c>
      <c r="AK47" s="236" t="s">
        <v>185</v>
      </c>
      <c r="AL47" s="236" t="s">
        <v>185</v>
      </c>
      <c r="AM47" s="270" t="s">
        <v>656</v>
      </c>
      <c r="AN47" s="215" t="s">
        <v>185</v>
      </c>
      <c r="AO47" s="213" t="s">
        <v>657</v>
      </c>
      <c r="AP47" s="270" t="s">
        <v>656</v>
      </c>
      <c r="AQ47" s="236" t="s">
        <v>185</v>
      </c>
      <c r="AR47" s="236" t="s">
        <v>185</v>
      </c>
      <c r="AS47" s="270" t="s">
        <v>656</v>
      </c>
      <c r="AT47" s="220" t="s">
        <v>185</v>
      </c>
      <c r="AU47" s="221" t="s">
        <v>656</v>
      </c>
      <c r="AV47" s="16"/>
      <c r="AW47" s="16"/>
      <c r="AX47" s="16"/>
      <c r="AY47" s="16"/>
      <c r="AZ47" s="16"/>
    </row>
    <row r="48" spans="1:52" ht="299.25" x14ac:dyDescent="0.25">
      <c r="A48" s="55">
        <f t="shared" si="5"/>
        <v>43</v>
      </c>
      <c r="B48" s="56" t="s">
        <v>92</v>
      </c>
      <c r="C48" s="56" t="s">
        <v>95</v>
      </c>
      <c r="D48" s="56" t="s">
        <v>179</v>
      </c>
      <c r="E48" s="56" t="s">
        <v>169</v>
      </c>
      <c r="F48" s="56" t="s">
        <v>128</v>
      </c>
      <c r="G48" s="80" t="s">
        <v>184</v>
      </c>
      <c r="H48" s="57" t="s">
        <v>319</v>
      </c>
      <c r="I48" s="71">
        <v>0.2</v>
      </c>
      <c r="J48" s="81">
        <v>0</v>
      </c>
      <c r="K48" s="81">
        <v>0.5</v>
      </c>
      <c r="L48" s="81">
        <v>0.25</v>
      </c>
      <c r="M48" s="81">
        <v>0.25</v>
      </c>
      <c r="N48" s="81">
        <v>1</v>
      </c>
      <c r="O48" s="55" t="s">
        <v>344</v>
      </c>
      <c r="P48" s="81">
        <v>0</v>
      </c>
      <c r="Q48" s="81">
        <v>0.5</v>
      </c>
      <c r="R48" s="116">
        <v>0.12</v>
      </c>
      <c r="S48" s="116">
        <v>0.38</v>
      </c>
      <c r="T48" s="45" t="str">
        <f t="shared" si="6"/>
        <v>0</v>
      </c>
      <c r="U48" s="61">
        <f t="shared" si="9"/>
        <v>1</v>
      </c>
      <c r="V48" s="52">
        <f t="shared" si="7"/>
        <v>1</v>
      </c>
      <c r="W48" s="261">
        <f t="shared" si="8"/>
        <v>0.2</v>
      </c>
      <c r="X48" s="285" t="s">
        <v>479</v>
      </c>
      <c r="Y48" s="286" t="s">
        <v>479</v>
      </c>
      <c r="Z48" s="286" t="s">
        <v>479</v>
      </c>
      <c r="AA48" s="263" t="s">
        <v>283</v>
      </c>
      <c r="AB48" s="204" t="s">
        <v>185</v>
      </c>
      <c r="AC48" s="203" t="s">
        <v>283</v>
      </c>
      <c r="AD48" s="234" t="s">
        <v>662</v>
      </c>
      <c r="AE48" s="243" t="s">
        <v>283</v>
      </c>
      <c r="AF48" s="243" t="s">
        <v>283</v>
      </c>
      <c r="AG48" s="234" t="s">
        <v>663</v>
      </c>
      <c r="AH48" s="203" t="s">
        <v>323</v>
      </c>
      <c r="AI48" s="203" t="s">
        <v>283</v>
      </c>
      <c r="AJ48" s="270" t="s">
        <v>664</v>
      </c>
      <c r="AK48" s="290" t="s">
        <v>665</v>
      </c>
      <c r="AL48" s="290" t="s">
        <v>185</v>
      </c>
      <c r="AM48" s="235" t="s">
        <v>666</v>
      </c>
      <c r="AN48" s="212" t="s">
        <v>323</v>
      </c>
      <c r="AO48" s="213" t="s">
        <v>327</v>
      </c>
      <c r="AP48" s="244" t="s">
        <v>667</v>
      </c>
      <c r="AQ48" s="246" t="s">
        <v>185</v>
      </c>
      <c r="AR48" s="237" t="s">
        <v>668</v>
      </c>
      <c r="AS48" s="244" t="s">
        <v>669</v>
      </c>
      <c r="AT48" s="212" t="s">
        <v>323</v>
      </c>
      <c r="AU48" s="214" t="s">
        <v>670</v>
      </c>
      <c r="AV48" s="16"/>
      <c r="AW48" s="16"/>
      <c r="AX48" s="16"/>
      <c r="AY48" s="16"/>
      <c r="AZ48" s="16"/>
    </row>
    <row r="49" spans="1:52" ht="409.5" x14ac:dyDescent="0.25">
      <c r="A49" s="55">
        <f t="shared" si="5"/>
        <v>44</v>
      </c>
      <c r="B49" s="56" t="s">
        <v>92</v>
      </c>
      <c r="C49" s="56" t="s">
        <v>95</v>
      </c>
      <c r="D49" s="56" t="s">
        <v>179</v>
      </c>
      <c r="E49" s="56" t="s">
        <v>169</v>
      </c>
      <c r="F49" s="56" t="s">
        <v>180</v>
      </c>
      <c r="G49" s="80" t="s">
        <v>183</v>
      </c>
      <c r="H49" s="57" t="s">
        <v>319</v>
      </c>
      <c r="I49" s="81">
        <v>0.3</v>
      </c>
      <c r="J49" s="81">
        <v>1</v>
      </c>
      <c r="K49" s="81">
        <v>1</v>
      </c>
      <c r="L49" s="81">
        <v>1</v>
      </c>
      <c r="M49" s="81">
        <v>1</v>
      </c>
      <c r="N49" s="81">
        <v>1</v>
      </c>
      <c r="O49" s="55" t="s">
        <v>405</v>
      </c>
      <c r="P49" s="60">
        <v>0.92</v>
      </c>
      <c r="Q49" s="60">
        <v>0.98</v>
      </c>
      <c r="R49" s="116">
        <v>0.98</v>
      </c>
      <c r="S49" s="116">
        <v>0.996</v>
      </c>
      <c r="T49" s="45" t="str">
        <f t="shared" si="6"/>
        <v>4</v>
      </c>
      <c r="U49" s="61">
        <f t="shared" si="9"/>
        <v>0.96899999999999997</v>
      </c>
      <c r="V49" s="52">
        <f t="shared" si="7"/>
        <v>0.96899999999999997</v>
      </c>
      <c r="W49" s="261">
        <f t="shared" si="8"/>
        <v>0.29069999999999996</v>
      </c>
      <c r="X49" s="262" t="s">
        <v>671</v>
      </c>
      <c r="Y49" s="241" t="s">
        <v>283</v>
      </c>
      <c r="Z49" s="241" t="s">
        <v>283</v>
      </c>
      <c r="AA49" s="263" t="s">
        <v>672</v>
      </c>
      <c r="AB49" s="203" t="s">
        <v>323</v>
      </c>
      <c r="AC49" s="203" t="s">
        <v>283</v>
      </c>
      <c r="AD49" s="234" t="s">
        <v>673</v>
      </c>
      <c r="AE49" s="243" t="s">
        <v>283</v>
      </c>
      <c r="AF49" s="243" t="s">
        <v>283</v>
      </c>
      <c r="AG49" s="234" t="s">
        <v>674</v>
      </c>
      <c r="AH49" s="203" t="s">
        <v>323</v>
      </c>
      <c r="AI49" s="203" t="s">
        <v>283</v>
      </c>
      <c r="AJ49" s="264" t="s">
        <v>675</v>
      </c>
      <c r="AK49" s="236" t="s">
        <v>185</v>
      </c>
      <c r="AL49" s="236" t="s">
        <v>185</v>
      </c>
      <c r="AM49" s="270" t="s">
        <v>676</v>
      </c>
      <c r="AN49" s="212" t="s">
        <v>323</v>
      </c>
      <c r="AO49" s="213" t="s">
        <v>327</v>
      </c>
      <c r="AP49" s="244" t="s">
        <v>677</v>
      </c>
      <c r="AQ49" s="246" t="s">
        <v>185</v>
      </c>
      <c r="AR49" s="236" t="s">
        <v>678</v>
      </c>
      <c r="AS49" s="244" t="s">
        <v>679</v>
      </c>
      <c r="AT49" s="212" t="s">
        <v>323</v>
      </c>
      <c r="AU49" s="212" t="s">
        <v>327</v>
      </c>
      <c r="AV49" s="16"/>
      <c r="AW49" s="16"/>
      <c r="AX49" s="16"/>
      <c r="AY49" s="16"/>
      <c r="AZ49" s="16"/>
    </row>
    <row r="50" spans="1:52" ht="112.5" customHeight="1" x14ac:dyDescent="0.25">
      <c r="A50" s="78">
        <f t="shared" si="5"/>
        <v>45</v>
      </c>
      <c r="B50" s="75" t="s">
        <v>92</v>
      </c>
      <c r="C50" s="75" t="s">
        <v>102</v>
      </c>
      <c r="D50" s="75" t="s">
        <v>168</v>
      </c>
      <c r="E50" s="75" t="s">
        <v>169</v>
      </c>
      <c r="F50" s="75" t="s">
        <v>185</v>
      </c>
      <c r="G50" s="84" t="s">
        <v>190</v>
      </c>
      <c r="H50" s="57" t="s">
        <v>319</v>
      </c>
      <c r="I50" s="76">
        <v>0.2</v>
      </c>
      <c r="J50" s="79">
        <v>0</v>
      </c>
      <c r="K50" s="86">
        <v>1</v>
      </c>
      <c r="L50" s="86">
        <v>1</v>
      </c>
      <c r="M50" s="86">
        <v>1</v>
      </c>
      <c r="N50" s="86">
        <v>1</v>
      </c>
      <c r="O50" s="89" t="s">
        <v>405</v>
      </c>
      <c r="P50" s="79">
        <v>0</v>
      </c>
      <c r="Q50" s="79">
        <v>1</v>
      </c>
      <c r="R50" s="115">
        <v>1</v>
      </c>
      <c r="S50" s="115">
        <v>1</v>
      </c>
      <c r="T50" s="47" t="str">
        <f>IF(O50="Constante","3",IF(O50="Demanda","3","0"))</f>
        <v>3</v>
      </c>
      <c r="U50" s="111">
        <f>IF(O50="sumatoria",(P50+Q50+R50+S50),(P50+Q50+R50+S50)/T50)</f>
        <v>1</v>
      </c>
      <c r="V50" s="53">
        <f t="shared" si="7"/>
        <v>1</v>
      </c>
      <c r="W50" s="54">
        <f t="shared" si="8"/>
        <v>0.2</v>
      </c>
      <c r="X50" s="285" t="s">
        <v>479</v>
      </c>
      <c r="Y50" s="286" t="s">
        <v>479</v>
      </c>
      <c r="Z50" s="286" t="s">
        <v>479</v>
      </c>
      <c r="AA50" s="286" t="s">
        <v>479</v>
      </c>
      <c r="AB50" s="204" t="s">
        <v>185</v>
      </c>
      <c r="AC50" s="205" t="s">
        <v>283</v>
      </c>
      <c r="AD50" s="234" t="s">
        <v>680</v>
      </c>
      <c r="AE50" s="243" t="s">
        <v>185</v>
      </c>
      <c r="AF50" s="243" t="s">
        <v>185</v>
      </c>
      <c r="AG50" s="234" t="s">
        <v>681</v>
      </c>
      <c r="AH50" s="203" t="s">
        <v>323</v>
      </c>
      <c r="AI50" s="205" t="s">
        <v>283</v>
      </c>
      <c r="AJ50" s="235" t="s">
        <v>682</v>
      </c>
      <c r="AK50" s="236" t="s">
        <v>683</v>
      </c>
      <c r="AL50" s="236" t="s">
        <v>684</v>
      </c>
      <c r="AM50" s="235" t="s">
        <v>681</v>
      </c>
      <c r="AN50" s="214" t="s">
        <v>323</v>
      </c>
      <c r="AO50" s="214" t="s">
        <v>685</v>
      </c>
      <c r="AP50" s="244" t="s">
        <v>686</v>
      </c>
      <c r="AQ50" s="236" t="s">
        <v>687</v>
      </c>
      <c r="AR50" s="236" t="s">
        <v>688</v>
      </c>
      <c r="AS50" s="236" t="s">
        <v>689</v>
      </c>
      <c r="AT50" s="212" t="s">
        <v>323</v>
      </c>
      <c r="AU50" s="212" t="s">
        <v>327</v>
      </c>
      <c r="AV50" s="16"/>
      <c r="AW50" s="16"/>
      <c r="AX50" s="16"/>
      <c r="AY50" s="16"/>
      <c r="AZ50" s="16"/>
    </row>
    <row r="51" spans="1:52" ht="207" customHeight="1" x14ac:dyDescent="0.25">
      <c r="A51" s="78">
        <f t="shared" si="5"/>
        <v>46</v>
      </c>
      <c r="B51" s="75" t="s">
        <v>92</v>
      </c>
      <c r="C51" s="75" t="s">
        <v>102</v>
      </c>
      <c r="D51" s="75" t="s">
        <v>168</v>
      </c>
      <c r="E51" s="75" t="s">
        <v>169</v>
      </c>
      <c r="F51" s="75" t="s">
        <v>185</v>
      </c>
      <c r="G51" s="84" t="s">
        <v>191</v>
      </c>
      <c r="H51" s="57" t="s">
        <v>319</v>
      </c>
      <c r="I51" s="76">
        <v>0.2</v>
      </c>
      <c r="J51" s="79">
        <v>0</v>
      </c>
      <c r="K51" s="77">
        <v>1</v>
      </c>
      <c r="L51" s="77">
        <v>1</v>
      </c>
      <c r="M51" s="77">
        <v>1</v>
      </c>
      <c r="N51" s="77">
        <v>1</v>
      </c>
      <c r="O51" s="89" t="s">
        <v>405</v>
      </c>
      <c r="P51" s="79">
        <v>0</v>
      </c>
      <c r="Q51" s="79">
        <v>1</v>
      </c>
      <c r="R51" s="115">
        <v>1</v>
      </c>
      <c r="S51" s="115">
        <v>1</v>
      </c>
      <c r="T51" s="47" t="str">
        <f>IF(O51="Constante","3",IF(O51="Demanda","3","0"))</f>
        <v>3</v>
      </c>
      <c r="U51" s="111">
        <f t="shared" si="9"/>
        <v>1</v>
      </c>
      <c r="V51" s="53">
        <f t="shared" si="7"/>
        <v>1</v>
      </c>
      <c r="W51" s="54">
        <f t="shared" si="8"/>
        <v>0.2</v>
      </c>
      <c r="X51" s="285" t="s">
        <v>479</v>
      </c>
      <c r="Y51" s="286" t="s">
        <v>479</v>
      </c>
      <c r="Z51" s="286" t="s">
        <v>479</v>
      </c>
      <c r="AA51" s="286" t="s">
        <v>479</v>
      </c>
      <c r="AB51" s="204" t="s">
        <v>185</v>
      </c>
      <c r="AC51" s="205" t="s">
        <v>283</v>
      </c>
      <c r="AD51" s="237" t="s">
        <v>690</v>
      </c>
      <c r="AE51" s="243" t="s">
        <v>185</v>
      </c>
      <c r="AF51" s="243" t="s">
        <v>185</v>
      </c>
      <c r="AG51" s="234" t="s">
        <v>691</v>
      </c>
      <c r="AH51" s="203" t="s">
        <v>323</v>
      </c>
      <c r="AI51" s="205" t="s">
        <v>283</v>
      </c>
      <c r="AJ51" s="235" t="s">
        <v>692</v>
      </c>
      <c r="AK51" s="236" t="s">
        <v>554</v>
      </c>
      <c r="AL51" s="236" t="s">
        <v>368</v>
      </c>
      <c r="AM51" s="235" t="s">
        <v>693</v>
      </c>
      <c r="AN51" s="214" t="s">
        <v>323</v>
      </c>
      <c r="AO51" s="214" t="s">
        <v>694</v>
      </c>
      <c r="AP51" s="244" t="s">
        <v>695</v>
      </c>
      <c r="AQ51" s="236" t="s">
        <v>696</v>
      </c>
      <c r="AR51" s="236" t="s">
        <v>697</v>
      </c>
      <c r="AS51" s="236" t="s">
        <v>698</v>
      </c>
      <c r="AT51" s="212" t="s">
        <v>323</v>
      </c>
      <c r="AU51" s="212" t="s">
        <v>327</v>
      </c>
      <c r="AV51" s="16"/>
      <c r="AW51" s="16"/>
      <c r="AX51" s="16"/>
      <c r="AY51" s="16"/>
      <c r="AZ51" s="16"/>
    </row>
    <row r="52" spans="1:52" ht="256.5" x14ac:dyDescent="0.25">
      <c r="A52" s="78">
        <f t="shared" si="5"/>
        <v>47</v>
      </c>
      <c r="B52" s="75" t="s">
        <v>92</v>
      </c>
      <c r="C52" s="75" t="s">
        <v>102</v>
      </c>
      <c r="D52" s="75" t="s">
        <v>168</v>
      </c>
      <c r="E52" s="75" t="s">
        <v>169</v>
      </c>
      <c r="F52" s="75" t="s">
        <v>128</v>
      </c>
      <c r="G52" s="84" t="s">
        <v>194</v>
      </c>
      <c r="H52" s="57" t="s">
        <v>319</v>
      </c>
      <c r="I52" s="76">
        <v>0.2</v>
      </c>
      <c r="J52" s="92" t="s">
        <v>479</v>
      </c>
      <c r="K52" s="77">
        <v>0.25</v>
      </c>
      <c r="L52" s="77">
        <v>0.4</v>
      </c>
      <c r="M52" s="77">
        <v>0.35</v>
      </c>
      <c r="N52" s="77">
        <v>1</v>
      </c>
      <c r="O52" s="78" t="s">
        <v>344</v>
      </c>
      <c r="P52" s="79">
        <v>0</v>
      </c>
      <c r="Q52" s="79">
        <v>0.25</v>
      </c>
      <c r="R52" s="115">
        <v>0.4</v>
      </c>
      <c r="S52" s="115">
        <v>0.35</v>
      </c>
      <c r="T52" s="47" t="str">
        <f>IF(O52="Constante","4",IF(O52="Demanda","4","0"))</f>
        <v>0</v>
      </c>
      <c r="U52" s="111">
        <f t="shared" si="9"/>
        <v>1</v>
      </c>
      <c r="V52" s="53">
        <f t="shared" si="7"/>
        <v>1</v>
      </c>
      <c r="W52" s="54">
        <f t="shared" si="8"/>
        <v>0.2</v>
      </c>
      <c r="X52" s="285" t="s">
        <v>479</v>
      </c>
      <c r="Y52" s="286" t="s">
        <v>479</v>
      </c>
      <c r="Z52" s="286" t="s">
        <v>479</v>
      </c>
      <c r="AA52" s="286" t="s">
        <v>479</v>
      </c>
      <c r="AB52" s="204" t="s">
        <v>185</v>
      </c>
      <c r="AC52" s="205" t="s">
        <v>283</v>
      </c>
      <c r="AD52" s="237" t="s">
        <v>699</v>
      </c>
      <c r="AE52" s="243" t="s">
        <v>185</v>
      </c>
      <c r="AF52" s="243" t="s">
        <v>185</v>
      </c>
      <c r="AG52" s="237" t="s">
        <v>700</v>
      </c>
      <c r="AH52" s="203" t="s">
        <v>323</v>
      </c>
      <c r="AI52" s="205" t="s">
        <v>283</v>
      </c>
      <c r="AJ52" s="235" t="s">
        <v>701</v>
      </c>
      <c r="AK52" s="236" t="s">
        <v>702</v>
      </c>
      <c r="AL52" s="236" t="s">
        <v>703</v>
      </c>
      <c r="AM52" s="235" t="s">
        <v>704</v>
      </c>
      <c r="AN52" s="212" t="s">
        <v>323</v>
      </c>
      <c r="AO52" s="213" t="s">
        <v>705</v>
      </c>
      <c r="AP52" s="244" t="s">
        <v>706</v>
      </c>
      <c r="AQ52" s="236" t="s">
        <v>707</v>
      </c>
      <c r="AR52" s="236" t="s">
        <v>708</v>
      </c>
      <c r="AS52" s="236" t="s">
        <v>709</v>
      </c>
      <c r="AT52" s="212" t="s">
        <v>323</v>
      </c>
      <c r="AU52" s="212" t="s">
        <v>327</v>
      </c>
      <c r="AV52" s="16"/>
      <c r="AW52" s="16"/>
      <c r="AX52" s="16"/>
      <c r="AY52" s="16"/>
      <c r="AZ52" s="16"/>
    </row>
    <row r="53" spans="1:52" ht="85.5" x14ac:dyDescent="0.25">
      <c r="A53" s="78">
        <f t="shared" si="5"/>
        <v>48</v>
      </c>
      <c r="B53" s="75" t="s">
        <v>92</v>
      </c>
      <c r="C53" s="75" t="s">
        <v>102</v>
      </c>
      <c r="D53" s="75" t="s">
        <v>168</v>
      </c>
      <c r="E53" s="75" t="s">
        <v>169</v>
      </c>
      <c r="F53" s="75" t="s">
        <v>185</v>
      </c>
      <c r="G53" s="87" t="s">
        <v>192</v>
      </c>
      <c r="H53" s="57" t="s">
        <v>319</v>
      </c>
      <c r="I53" s="76">
        <v>0.2</v>
      </c>
      <c r="J53" s="93" t="s">
        <v>479</v>
      </c>
      <c r="K53" s="86">
        <v>1</v>
      </c>
      <c r="L53" s="86">
        <v>1</v>
      </c>
      <c r="M53" s="86">
        <v>1</v>
      </c>
      <c r="N53" s="94">
        <v>1</v>
      </c>
      <c r="O53" s="89" t="s">
        <v>320</v>
      </c>
      <c r="P53" s="79">
        <v>0</v>
      </c>
      <c r="Q53" s="79">
        <v>1</v>
      </c>
      <c r="R53" s="115">
        <v>1</v>
      </c>
      <c r="S53" s="115">
        <v>1</v>
      </c>
      <c r="T53" s="47" t="str">
        <f>IF(O53="Constante","3",IF(O53="Demanda","3","0"))</f>
        <v>3</v>
      </c>
      <c r="U53" s="111">
        <f t="shared" si="9"/>
        <v>1</v>
      </c>
      <c r="V53" s="53">
        <f t="shared" si="7"/>
        <v>1</v>
      </c>
      <c r="W53" s="54">
        <f t="shared" si="8"/>
        <v>0.2</v>
      </c>
      <c r="X53" s="285" t="s">
        <v>479</v>
      </c>
      <c r="Y53" s="286" t="s">
        <v>479</v>
      </c>
      <c r="Z53" s="286" t="s">
        <v>479</v>
      </c>
      <c r="AA53" s="286" t="s">
        <v>479</v>
      </c>
      <c r="AB53" s="204" t="s">
        <v>185</v>
      </c>
      <c r="AC53" s="205" t="s">
        <v>283</v>
      </c>
      <c r="AD53" s="234" t="s">
        <v>710</v>
      </c>
      <c r="AE53" s="243" t="s">
        <v>185</v>
      </c>
      <c r="AF53" s="243" t="s">
        <v>185</v>
      </c>
      <c r="AG53" s="234" t="s">
        <v>711</v>
      </c>
      <c r="AH53" s="203" t="s">
        <v>323</v>
      </c>
      <c r="AI53" s="205" t="s">
        <v>283</v>
      </c>
      <c r="AJ53" s="235" t="s">
        <v>712</v>
      </c>
      <c r="AK53" s="236" t="s">
        <v>554</v>
      </c>
      <c r="AL53" s="236" t="s">
        <v>554</v>
      </c>
      <c r="AM53" s="235" t="s">
        <v>713</v>
      </c>
      <c r="AN53" s="214" t="s">
        <v>323</v>
      </c>
      <c r="AO53" s="214" t="s">
        <v>714</v>
      </c>
      <c r="AP53" s="244" t="s">
        <v>715</v>
      </c>
      <c r="AQ53" s="236" t="s">
        <v>479</v>
      </c>
      <c r="AR53" s="236" t="s">
        <v>479</v>
      </c>
      <c r="AS53" s="236" t="s">
        <v>716</v>
      </c>
      <c r="AT53" s="212" t="s">
        <v>323</v>
      </c>
      <c r="AU53" s="212" t="s">
        <v>327</v>
      </c>
      <c r="AV53" s="16"/>
      <c r="AW53" s="16"/>
      <c r="AX53" s="16"/>
      <c r="AY53" s="16"/>
      <c r="AZ53" s="16"/>
    </row>
    <row r="54" spans="1:52" ht="156.75" x14ac:dyDescent="0.25">
      <c r="A54" s="78">
        <f t="shared" si="5"/>
        <v>49</v>
      </c>
      <c r="B54" s="75" t="s">
        <v>92</v>
      </c>
      <c r="C54" s="75" t="s">
        <v>102</v>
      </c>
      <c r="D54" s="75" t="s">
        <v>168</v>
      </c>
      <c r="E54" s="75" t="s">
        <v>169</v>
      </c>
      <c r="F54" s="75" t="s">
        <v>185</v>
      </c>
      <c r="G54" s="87" t="s">
        <v>193</v>
      </c>
      <c r="H54" s="57" t="s">
        <v>319</v>
      </c>
      <c r="I54" s="76">
        <v>0.2</v>
      </c>
      <c r="J54" s="92" t="s">
        <v>479</v>
      </c>
      <c r="K54" s="86">
        <v>1</v>
      </c>
      <c r="L54" s="86">
        <v>1</v>
      </c>
      <c r="M54" s="86">
        <v>1</v>
      </c>
      <c r="N54" s="86">
        <v>1</v>
      </c>
      <c r="O54" s="89" t="s">
        <v>405</v>
      </c>
      <c r="P54" s="79">
        <v>0</v>
      </c>
      <c r="Q54" s="79">
        <v>1</v>
      </c>
      <c r="R54" s="115">
        <v>1</v>
      </c>
      <c r="S54" s="115">
        <v>1</v>
      </c>
      <c r="T54" s="47" t="str">
        <f>IF(O54="Constante","3",IF(O54="Demanda","3","0"))</f>
        <v>3</v>
      </c>
      <c r="U54" s="111">
        <f t="shared" si="9"/>
        <v>1</v>
      </c>
      <c r="V54" s="53">
        <f t="shared" si="7"/>
        <v>1</v>
      </c>
      <c r="W54" s="54">
        <f t="shared" si="8"/>
        <v>0.2</v>
      </c>
      <c r="X54" s="285" t="s">
        <v>479</v>
      </c>
      <c r="Y54" s="286" t="s">
        <v>479</v>
      </c>
      <c r="Z54" s="286" t="s">
        <v>479</v>
      </c>
      <c r="AA54" s="286" t="s">
        <v>479</v>
      </c>
      <c r="AB54" s="204" t="s">
        <v>185</v>
      </c>
      <c r="AC54" s="205" t="s">
        <v>283</v>
      </c>
      <c r="AD54" s="234" t="s">
        <v>717</v>
      </c>
      <c r="AE54" s="243" t="s">
        <v>185</v>
      </c>
      <c r="AF54" s="243" t="s">
        <v>185</v>
      </c>
      <c r="AG54" s="234" t="s">
        <v>718</v>
      </c>
      <c r="AH54" s="203" t="s">
        <v>323</v>
      </c>
      <c r="AI54" s="205" t="s">
        <v>283</v>
      </c>
      <c r="AJ54" s="235" t="s">
        <v>719</v>
      </c>
      <c r="AK54" s="246" t="s">
        <v>554</v>
      </c>
      <c r="AL54" s="246" t="s">
        <v>554</v>
      </c>
      <c r="AM54" s="235" t="s">
        <v>720</v>
      </c>
      <c r="AN54" s="212" t="s">
        <v>323</v>
      </c>
      <c r="AO54" s="213" t="s">
        <v>721</v>
      </c>
      <c r="AP54" s="244" t="s">
        <v>722</v>
      </c>
      <c r="AQ54" s="236" t="s">
        <v>554</v>
      </c>
      <c r="AR54" s="236" t="s">
        <v>554</v>
      </c>
      <c r="AS54" s="236" t="s">
        <v>723</v>
      </c>
      <c r="AT54" s="212" t="s">
        <v>323</v>
      </c>
      <c r="AU54" s="212" t="s">
        <v>327</v>
      </c>
      <c r="AV54" s="16"/>
      <c r="AW54" s="16"/>
      <c r="AX54" s="16"/>
      <c r="AY54" s="16"/>
      <c r="AZ54" s="16"/>
    </row>
    <row r="55" spans="1:52" ht="118.5" customHeight="1" x14ac:dyDescent="0.25">
      <c r="A55" s="55">
        <f t="shared" si="5"/>
        <v>50</v>
      </c>
      <c r="B55" s="56" t="s">
        <v>92</v>
      </c>
      <c r="C55" s="56" t="s">
        <v>100</v>
      </c>
      <c r="D55" s="56" t="s">
        <v>168</v>
      </c>
      <c r="E55" s="56" t="s">
        <v>169</v>
      </c>
      <c r="F55" s="56" t="s">
        <v>128</v>
      </c>
      <c r="G55" s="70" t="s">
        <v>170</v>
      </c>
      <c r="H55" s="57" t="s">
        <v>319</v>
      </c>
      <c r="I55" s="71">
        <v>0.15</v>
      </c>
      <c r="J55" s="81">
        <v>1</v>
      </c>
      <c r="K55" s="81">
        <v>1</v>
      </c>
      <c r="L55" s="81">
        <v>1</v>
      </c>
      <c r="M55" s="81">
        <v>1</v>
      </c>
      <c r="N55" s="81">
        <v>1</v>
      </c>
      <c r="O55" s="55" t="s">
        <v>405</v>
      </c>
      <c r="P55" s="60">
        <v>1</v>
      </c>
      <c r="Q55" s="60">
        <v>1</v>
      </c>
      <c r="R55" s="116">
        <v>1</v>
      </c>
      <c r="S55" s="116">
        <v>1</v>
      </c>
      <c r="T55" s="45" t="str">
        <f t="shared" ref="T55:T86" si="10">IF(O55="Constante","4",IF(O55="Demanda","4","0"))</f>
        <v>4</v>
      </c>
      <c r="U55" s="61">
        <f t="shared" si="9"/>
        <v>1</v>
      </c>
      <c r="V55" s="291">
        <f t="shared" si="7"/>
        <v>1</v>
      </c>
      <c r="W55" s="261">
        <f t="shared" si="8"/>
        <v>0.15</v>
      </c>
      <c r="X55" s="262" t="s">
        <v>724</v>
      </c>
      <c r="Y55" s="241" t="s">
        <v>283</v>
      </c>
      <c r="Z55" s="241" t="s">
        <v>283</v>
      </c>
      <c r="AA55" s="263" t="s">
        <v>725</v>
      </c>
      <c r="AB55" s="203" t="s">
        <v>323</v>
      </c>
      <c r="AC55" s="203" t="s">
        <v>283</v>
      </c>
      <c r="AD55" s="234" t="s">
        <v>726</v>
      </c>
      <c r="AE55" s="243" t="s">
        <v>283</v>
      </c>
      <c r="AF55" s="243" t="s">
        <v>283</v>
      </c>
      <c r="AG55" s="234" t="s">
        <v>727</v>
      </c>
      <c r="AH55" s="203" t="s">
        <v>323</v>
      </c>
      <c r="AI55" s="203" t="s">
        <v>283</v>
      </c>
      <c r="AJ55" s="235" t="s">
        <v>728</v>
      </c>
      <c r="AK55" s="236" t="s">
        <v>185</v>
      </c>
      <c r="AL55" s="236" t="s">
        <v>185</v>
      </c>
      <c r="AM55" s="235" t="s">
        <v>729</v>
      </c>
      <c r="AN55" s="212" t="s">
        <v>323</v>
      </c>
      <c r="AO55" s="213" t="s">
        <v>730</v>
      </c>
      <c r="AP55" s="244" t="s">
        <v>731</v>
      </c>
      <c r="AQ55" s="236" t="s">
        <v>185</v>
      </c>
      <c r="AR55" s="236" t="s">
        <v>185</v>
      </c>
      <c r="AS55" s="244" t="s">
        <v>732</v>
      </c>
      <c r="AT55" s="212" t="s">
        <v>323</v>
      </c>
      <c r="AU55" s="212" t="s">
        <v>327</v>
      </c>
      <c r="AV55" s="16"/>
      <c r="AW55" s="16"/>
      <c r="AX55" s="16"/>
      <c r="AY55" s="16"/>
      <c r="AZ55" s="16"/>
    </row>
    <row r="56" spans="1:52" ht="171" x14ac:dyDescent="0.25">
      <c r="A56" s="55">
        <f t="shared" si="5"/>
        <v>51</v>
      </c>
      <c r="B56" s="56" t="s">
        <v>92</v>
      </c>
      <c r="C56" s="56" t="s">
        <v>100</v>
      </c>
      <c r="D56" s="56" t="s">
        <v>168</v>
      </c>
      <c r="E56" s="56" t="s">
        <v>169</v>
      </c>
      <c r="F56" s="56" t="s">
        <v>128</v>
      </c>
      <c r="G56" s="70" t="s">
        <v>171</v>
      </c>
      <c r="H56" s="57" t="s">
        <v>319</v>
      </c>
      <c r="I56" s="71">
        <v>0.15</v>
      </c>
      <c r="J56" s="81">
        <v>1</v>
      </c>
      <c r="K56" s="81">
        <v>1</v>
      </c>
      <c r="L56" s="81">
        <v>1</v>
      </c>
      <c r="M56" s="81">
        <v>1</v>
      </c>
      <c r="N56" s="81">
        <v>1</v>
      </c>
      <c r="O56" s="55" t="s">
        <v>405</v>
      </c>
      <c r="P56" s="60">
        <v>1</v>
      </c>
      <c r="Q56" s="60">
        <v>1</v>
      </c>
      <c r="R56" s="116">
        <v>1</v>
      </c>
      <c r="S56" s="116">
        <v>1</v>
      </c>
      <c r="T56" s="45" t="str">
        <f t="shared" si="10"/>
        <v>4</v>
      </c>
      <c r="U56" s="61">
        <f t="shared" si="9"/>
        <v>1</v>
      </c>
      <c r="V56" s="291">
        <f t="shared" si="7"/>
        <v>1</v>
      </c>
      <c r="W56" s="261">
        <f t="shared" si="8"/>
        <v>0.15</v>
      </c>
      <c r="X56" s="262" t="s">
        <v>733</v>
      </c>
      <c r="Y56" s="241" t="s">
        <v>283</v>
      </c>
      <c r="Z56" s="241" t="s">
        <v>283</v>
      </c>
      <c r="AA56" s="263" t="s">
        <v>734</v>
      </c>
      <c r="AB56" s="203" t="s">
        <v>323</v>
      </c>
      <c r="AC56" s="203" t="s">
        <v>283</v>
      </c>
      <c r="AD56" s="234" t="s">
        <v>735</v>
      </c>
      <c r="AE56" s="243" t="s">
        <v>283</v>
      </c>
      <c r="AF56" s="243" t="s">
        <v>283</v>
      </c>
      <c r="AG56" s="234" t="s">
        <v>736</v>
      </c>
      <c r="AH56" s="203" t="s">
        <v>323</v>
      </c>
      <c r="AI56" s="203" t="s">
        <v>283</v>
      </c>
      <c r="AJ56" s="235" t="s">
        <v>737</v>
      </c>
      <c r="AK56" s="246" t="s">
        <v>185</v>
      </c>
      <c r="AL56" s="246" t="s">
        <v>185</v>
      </c>
      <c r="AM56" s="235" t="s">
        <v>738</v>
      </c>
      <c r="AN56" s="212" t="s">
        <v>323</v>
      </c>
      <c r="AO56" s="213" t="s">
        <v>730</v>
      </c>
      <c r="AP56" s="244" t="s">
        <v>739</v>
      </c>
      <c r="AQ56" s="236" t="s">
        <v>185</v>
      </c>
      <c r="AR56" s="236" t="s">
        <v>185</v>
      </c>
      <c r="AS56" s="244" t="s">
        <v>740</v>
      </c>
      <c r="AT56" s="212" t="s">
        <v>323</v>
      </c>
      <c r="AU56" s="212" t="s">
        <v>327</v>
      </c>
      <c r="AV56" s="16"/>
      <c r="AW56" s="16"/>
      <c r="AX56" s="16"/>
      <c r="AY56" s="16"/>
      <c r="AZ56" s="16"/>
    </row>
    <row r="57" spans="1:52" ht="399" x14ac:dyDescent="0.25">
      <c r="A57" s="55">
        <f t="shared" si="5"/>
        <v>52</v>
      </c>
      <c r="B57" s="56" t="s">
        <v>92</v>
      </c>
      <c r="C57" s="56" t="s">
        <v>100</v>
      </c>
      <c r="D57" s="56" t="s">
        <v>168</v>
      </c>
      <c r="E57" s="56" t="s">
        <v>169</v>
      </c>
      <c r="F57" s="56" t="s">
        <v>128</v>
      </c>
      <c r="G57" s="80" t="s">
        <v>172</v>
      </c>
      <c r="H57" s="57" t="s">
        <v>343</v>
      </c>
      <c r="I57" s="71">
        <v>0.05</v>
      </c>
      <c r="J57" s="95">
        <v>1</v>
      </c>
      <c r="K57" s="95">
        <v>3</v>
      </c>
      <c r="L57" s="96">
        <v>45</v>
      </c>
      <c r="M57" s="96">
        <v>16</v>
      </c>
      <c r="N57" s="96">
        <f>SUM(J57:M57)</f>
        <v>65</v>
      </c>
      <c r="O57" s="55" t="s">
        <v>344</v>
      </c>
      <c r="P57" s="292">
        <v>1</v>
      </c>
      <c r="Q57" s="292">
        <v>3</v>
      </c>
      <c r="R57" s="43">
        <v>45</v>
      </c>
      <c r="S57" s="43">
        <v>16</v>
      </c>
      <c r="T57" s="45" t="str">
        <f t="shared" si="10"/>
        <v>0</v>
      </c>
      <c r="U57" s="96">
        <f>IF(O57="sumatoria",(P57+Q57+R57+S57),(P57+Q57+R57+S57)/T57)</f>
        <v>65</v>
      </c>
      <c r="V57" s="291">
        <f>(U57/N57)</f>
        <v>1</v>
      </c>
      <c r="W57" s="261">
        <f t="shared" si="8"/>
        <v>0.05</v>
      </c>
      <c r="X57" s="255" t="s">
        <v>741</v>
      </c>
      <c r="Y57" s="241" t="s">
        <v>283</v>
      </c>
      <c r="Z57" s="241" t="s">
        <v>283</v>
      </c>
      <c r="AA57" s="256" t="s">
        <v>742</v>
      </c>
      <c r="AB57" s="203" t="s">
        <v>323</v>
      </c>
      <c r="AC57" s="205" t="s">
        <v>283</v>
      </c>
      <c r="AD57" s="237" t="s">
        <v>743</v>
      </c>
      <c r="AE57" s="243" t="s">
        <v>283</v>
      </c>
      <c r="AF57" s="243" t="s">
        <v>283</v>
      </c>
      <c r="AG57" s="237" t="s">
        <v>744</v>
      </c>
      <c r="AH57" s="203" t="s">
        <v>323</v>
      </c>
      <c r="AI57" s="205" t="s">
        <v>283</v>
      </c>
      <c r="AJ57" s="235" t="s">
        <v>745</v>
      </c>
      <c r="AK57" s="246" t="s">
        <v>185</v>
      </c>
      <c r="AL57" s="246" t="s">
        <v>185</v>
      </c>
      <c r="AM57" s="235" t="s">
        <v>746</v>
      </c>
      <c r="AN57" s="212" t="s">
        <v>323</v>
      </c>
      <c r="AO57" s="213" t="s">
        <v>747</v>
      </c>
      <c r="AP57" s="244" t="s">
        <v>1409</v>
      </c>
      <c r="AQ57" s="236" t="s">
        <v>185</v>
      </c>
      <c r="AR57" s="236" t="s">
        <v>185</v>
      </c>
      <c r="AS57" s="244" t="s">
        <v>1408</v>
      </c>
      <c r="AT57" s="212" t="s">
        <v>323</v>
      </c>
      <c r="AU57" s="212" t="s">
        <v>1407</v>
      </c>
      <c r="AV57" s="16"/>
      <c r="AW57" s="16"/>
      <c r="AX57" s="16"/>
      <c r="AY57" s="16"/>
      <c r="AZ57" s="16"/>
    </row>
    <row r="58" spans="1:52" ht="156.75" x14ac:dyDescent="0.25">
      <c r="A58" s="55">
        <f t="shared" si="5"/>
        <v>53</v>
      </c>
      <c r="B58" s="56" t="s">
        <v>92</v>
      </c>
      <c r="C58" s="56" t="s">
        <v>100</v>
      </c>
      <c r="D58" s="56" t="s">
        <v>168</v>
      </c>
      <c r="E58" s="56" t="s">
        <v>169</v>
      </c>
      <c r="F58" s="56" t="s">
        <v>128</v>
      </c>
      <c r="G58" s="80" t="s">
        <v>173</v>
      </c>
      <c r="H58" s="57" t="s">
        <v>319</v>
      </c>
      <c r="I58" s="71">
        <v>0.15</v>
      </c>
      <c r="J58" s="60">
        <v>0.25</v>
      </c>
      <c r="K58" s="60">
        <v>0.25</v>
      </c>
      <c r="L58" s="60">
        <v>0.25</v>
      </c>
      <c r="M58" s="60">
        <v>0.25</v>
      </c>
      <c r="N58" s="60">
        <v>1</v>
      </c>
      <c r="O58" s="55" t="s">
        <v>344</v>
      </c>
      <c r="P58" s="60">
        <v>0.25</v>
      </c>
      <c r="Q58" s="60">
        <v>0.25</v>
      </c>
      <c r="R58" s="116">
        <v>0.25</v>
      </c>
      <c r="S58" s="116">
        <v>0.25</v>
      </c>
      <c r="T58" s="45" t="str">
        <f t="shared" si="10"/>
        <v>0</v>
      </c>
      <c r="U58" s="61">
        <f t="shared" si="9"/>
        <v>1</v>
      </c>
      <c r="V58" s="291">
        <f t="shared" si="7"/>
        <v>1</v>
      </c>
      <c r="W58" s="261">
        <f t="shared" si="8"/>
        <v>0.15</v>
      </c>
      <c r="X58" s="255" t="s">
        <v>748</v>
      </c>
      <c r="Y58" s="241" t="s">
        <v>283</v>
      </c>
      <c r="Z58" s="241" t="s">
        <v>283</v>
      </c>
      <c r="AA58" s="256" t="s">
        <v>749</v>
      </c>
      <c r="AB58" s="203" t="s">
        <v>323</v>
      </c>
      <c r="AC58" s="205" t="s">
        <v>283</v>
      </c>
      <c r="AD58" s="234" t="s">
        <v>750</v>
      </c>
      <c r="AE58" s="243" t="s">
        <v>283</v>
      </c>
      <c r="AF58" s="243" t="s">
        <v>283</v>
      </c>
      <c r="AG58" s="234" t="s">
        <v>751</v>
      </c>
      <c r="AH58" s="203" t="s">
        <v>323</v>
      </c>
      <c r="AI58" s="205" t="s">
        <v>283</v>
      </c>
      <c r="AJ58" s="235" t="s">
        <v>752</v>
      </c>
      <c r="AK58" s="246" t="s">
        <v>185</v>
      </c>
      <c r="AL58" s="246" t="s">
        <v>185</v>
      </c>
      <c r="AM58" s="235" t="s">
        <v>753</v>
      </c>
      <c r="AN58" s="212" t="s">
        <v>323</v>
      </c>
      <c r="AO58" s="216" t="s">
        <v>754</v>
      </c>
      <c r="AP58" s="244" t="s">
        <v>755</v>
      </c>
      <c r="AQ58" s="236" t="s">
        <v>185</v>
      </c>
      <c r="AR58" s="236" t="s">
        <v>185</v>
      </c>
      <c r="AS58" s="244" t="s">
        <v>756</v>
      </c>
      <c r="AT58" s="212" t="s">
        <v>323</v>
      </c>
      <c r="AU58" s="212" t="s">
        <v>327</v>
      </c>
      <c r="AV58" s="16"/>
      <c r="AW58" s="16"/>
      <c r="AX58" s="16"/>
      <c r="AY58" s="16"/>
      <c r="AZ58" s="16"/>
    </row>
    <row r="59" spans="1:52" ht="256.5" x14ac:dyDescent="0.25">
      <c r="A59" s="55">
        <f t="shared" si="5"/>
        <v>54</v>
      </c>
      <c r="B59" s="56" t="s">
        <v>92</v>
      </c>
      <c r="C59" s="56" t="s">
        <v>100</v>
      </c>
      <c r="D59" s="56" t="s">
        <v>168</v>
      </c>
      <c r="E59" s="56" t="s">
        <v>169</v>
      </c>
      <c r="F59" s="56" t="s">
        <v>128</v>
      </c>
      <c r="G59" s="80" t="s">
        <v>174</v>
      </c>
      <c r="H59" s="57" t="s">
        <v>319</v>
      </c>
      <c r="I59" s="71">
        <v>0.1</v>
      </c>
      <c r="J59" s="81">
        <v>1</v>
      </c>
      <c r="K59" s="81">
        <v>1</v>
      </c>
      <c r="L59" s="81">
        <v>1</v>
      </c>
      <c r="M59" s="81">
        <v>1</v>
      </c>
      <c r="N59" s="81">
        <v>1</v>
      </c>
      <c r="O59" s="55" t="s">
        <v>405</v>
      </c>
      <c r="P59" s="60">
        <v>1</v>
      </c>
      <c r="Q59" s="60">
        <v>1</v>
      </c>
      <c r="R59" s="116">
        <v>1</v>
      </c>
      <c r="S59" s="116">
        <v>1</v>
      </c>
      <c r="T59" s="45" t="str">
        <f t="shared" si="10"/>
        <v>4</v>
      </c>
      <c r="U59" s="61">
        <f t="shared" si="9"/>
        <v>1</v>
      </c>
      <c r="V59" s="291">
        <f t="shared" si="7"/>
        <v>1</v>
      </c>
      <c r="W59" s="261">
        <f t="shared" si="8"/>
        <v>0.1</v>
      </c>
      <c r="X59" s="255" t="s">
        <v>757</v>
      </c>
      <c r="Y59" s="241" t="s">
        <v>283</v>
      </c>
      <c r="Z59" s="241" t="s">
        <v>283</v>
      </c>
      <c r="AA59" s="256" t="s">
        <v>758</v>
      </c>
      <c r="AB59" s="203" t="s">
        <v>323</v>
      </c>
      <c r="AC59" s="205" t="s">
        <v>283</v>
      </c>
      <c r="AD59" s="234" t="s">
        <v>759</v>
      </c>
      <c r="AE59" s="243" t="s">
        <v>283</v>
      </c>
      <c r="AF59" s="243" t="s">
        <v>283</v>
      </c>
      <c r="AG59" s="234" t="s">
        <v>760</v>
      </c>
      <c r="AH59" s="203" t="s">
        <v>323</v>
      </c>
      <c r="AI59" s="205" t="s">
        <v>283</v>
      </c>
      <c r="AJ59" s="235" t="s">
        <v>761</v>
      </c>
      <c r="AK59" s="246" t="s">
        <v>185</v>
      </c>
      <c r="AL59" s="246" t="s">
        <v>185</v>
      </c>
      <c r="AM59" s="235" t="s">
        <v>762</v>
      </c>
      <c r="AN59" s="212" t="s">
        <v>323</v>
      </c>
      <c r="AO59" s="213" t="s">
        <v>763</v>
      </c>
      <c r="AP59" s="235" t="s">
        <v>764</v>
      </c>
      <c r="AQ59" s="236" t="s">
        <v>185</v>
      </c>
      <c r="AR59" s="236" t="s">
        <v>185</v>
      </c>
      <c r="AS59" s="235" t="s">
        <v>765</v>
      </c>
      <c r="AT59" s="212" t="s">
        <v>323</v>
      </c>
      <c r="AU59" s="212" t="s">
        <v>327</v>
      </c>
      <c r="AV59" s="16"/>
      <c r="AW59" s="16"/>
      <c r="AX59" s="16"/>
      <c r="AY59" s="16"/>
      <c r="AZ59" s="16"/>
    </row>
    <row r="60" spans="1:52" ht="99.75" x14ac:dyDescent="0.25">
      <c r="A60" s="55">
        <f t="shared" si="5"/>
        <v>55</v>
      </c>
      <c r="B60" s="56" t="s">
        <v>92</v>
      </c>
      <c r="C60" s="56" t="s">
        <v>100</v>
      </c>
      <c r="D60" s="56" t="s">
        <v>168</v>
      </c>
      <c r="E60" s="56" t="s">
        <v>169</v>
      </c>
      <c r="F60" s="56" t="s">
        <v>128</v>
      </c>
      <c r="G60" s="80" t="s">
        <v>175</v>
      </c>
      <c r="H60" s="57" t="s">
        <v>319</v>
      </c>
      <c r="I60" s="71">
        <v>0.1</v>
      </c>
      <c r="J60" s="97">
        <v>1</v>
      </c>
      <c r="K60" s="81">
        <v>1</v>
      </c>
      <c r="L60" s="81">
        <v>1</v>
      </c>
      <c r="M60" s="81">
        <v>1</v>
      </c>
      <c r="N60" s="81">
        <v>1</v>
      </c>
      <c r="O60" s="55" t="s">
        <v>405</v>
      </c>
      <c r="P60" s="60">
        <v>1</v>
      </c>
      <c r="Q60" s="60">
        <v>1</v>
      </c>
      <c r="R60" s="116">
        <v>1</v>
      </c>
      <c r="S60" s="116">
        <v>1</v>
      </c>
      <c r="T60" s="45" t="str">
        <f t="shared" si="10"/>
        <v>4</v>
      </c>
      <c r="U60" s="61">
        <f t="shared" si="9"/>
        <v>1</v>
      </c>
      <c r="V60" s="291">
        <f t="shared" si="7"/>
        <v>1</v>
      </c>
      <c r="W60" s="261">
        <f t="shared" si="8"/>
        <v>0.1</v>
      </c>
      <c r="X60" s="255" t="s">
        <v>766</v>
      </c>
      <c r="Y60" s="241" t="s">
        <v>283</v>
      </c>
      <c r="Z60" s="241" t="s">
        <v>283</v>
      </c>
      <c r="AA60" s="256" t="s">
        <v>767</v>
      </c>
      <c r="AB60" s="203" t="s">
        <v>323</v>
      </c>
      <c r="AC60" s="205" t="s">
        <v>283</v>
      </c>
      <c r="AD60" s="234" t="s">
        <v>768</v>
      </c>
      <c r="AE60" s="243" t="s">
        <v>283</v>
      </c>
      <c r="AF60" s="243" t="s">
        <v>283</v>
      </c>
      <c r="AG60" s="237" t="s">
        <v>769</v>
      </c>
      <c r="AH60" s="203" t="s">
        <v>323</v>
      </c>
      <c r="AI60" s="205" t="s">
        <v>283</v>
      </c>
      <c r="AJ60" s="235" t="s">
        <v>770</v>
      </c>
      <c r="AK60" s="246" t="s">
        <v>185</v>
      </c>
      <c r="AL60" s="246" t="s">
        <v>185</v>
      </c>
      <c r="AM60" s="235" t="s">
        <v>771</v>
      </c>
      <c r="AN60" s="212" t="s">
        <v>323</v>
      </c>
      <c r="AO60" s="212" t="s">
        <v>772</v>
      </c>
      <c r="AP60" s="235" t="s">
        <v>773</v>
      </c>
      <c r="AQ60" s="236" t="s">
        <v>185</v>
      </c>
      <c r="AR60" s="236" t="s">
        <v>185</v>
      </c>
      <c r="AS60" s="235" t="s">
        <v>774</v>
      </c>
      <c r="AT60" s="212" t="s">
        <v>323</v>
      </c>
      <c r="AU60" s="212" t="s">
        <v>327</v>
      </c>
      <c r="AV60" s="16"/>
      <c r="AW60" s="16"/>
      <c r="AX60" s="16"/>
      <c r="AY60" s="16"/>
      <c r="AZ60" s="16"/>
    </row>
    <row r="61" spans="1:52" ht="128.25" x14ac:dyDescent="0.25">
      <c r="A61" s="55">
        <f t="shared" si="5"/>
        <v>56</v>
      </c>
      <c r="B61" s="56" t="s">
        <v>92</v>
      </c>
      <c r="C61" s="56" t="s">
        <v>100</v>
      </c>
      <c r="D61" s="56" t="s">
        <v>168</v>
      </c>
      <c r="E61" s="56" t="s">
        <v>169</v>
      </c>
      <c r="F61" s="56" t="s">
        <v>128</v>
      </c>
      <c r="G61" s="80" t="s">
        <v>176</v>
      </c>
      <c r="H61" s="57" t="s">
        <v>319</v>
      </c>
      <c r="I61" s="71">
        <v>0.1</v>
      </c>
      <c r="J61" s="97">
        <v>1</v>
      </c>
      <c r="K61" s="81">
        <v>1</v>
      </c>
      <c r="L61" s="81">
        <v>1</v>
      </c>
      <c r="M61" s="81">
        <v>1</v>
      </c>
      <c r="N61" s="81">
        <v>1</v>
      </c>
      <c r="O61" s="55" t="s">
        <v>405</v>
      </c>
      <c r="P61" s="60">
        <v>1</v>
      </c>
      <c r="Q61" s="60">
        <v>1</v>
      </c>
      <c r="R61" s="116">
        <v>1</v>
      </c>
      <c r="S61" s="116">
        <v>1</v>
      </c>
      <c r="T61" s="45" t="str">
        <f t="shared" si="10"/>
        <v>4</v>
      </c>
      <c r="U61" s="61">
        <f t="shared" si="9"/>
        <v>1</v>
      </c>
      <c r="V61" s="291">
        <f t="shared" si="7"/>
        <v>1</v>
      </c>
      <c r="W61" s="261">
        <f t="shared" si="8"/>
        <v>0.1</v>
      </c>
      <c r="X61" s="255" t="s">
        <v>775</v>
      </c>
      <c r="Y61" s="241" t="s">
        <v>283</v>
      </c>
      <c r="Z61" s="241" t="s">
        <v>283</v>
      </c>
      <c r="AA61" s="263" t="s">
        <v>776</v>
      </c>
      <c r="AB61" s="203" t="s">
        <v>323</v>
      </c>
      <c r="AC61" s="203" t="s">
        <v>283</v>
      </c>
      <c r="AD61" s="237" t="s">
        <v>777</v>
      </c>
      <c r="AE61" s="243" t="s">
        <v>283</v>
      </c>
      <c r="AF61" s="243" t="s">
        <v>283</v>
      </c>
      <c r="AG61" s="234" t="s">
        <v>778</v>
      </c>
      <c r="AH61" s="203" t="s">
        <v>323</v>
      </c>
      <c r="AI61" s="203" t="s">
        <v>283</v>
      </c>
      <c r="AJ61" s="235" t="s">
        <v>779</v>
      </c>
      <c r="AK61" s="246" t="s">
        <v>185</v>
      </c>
      <c r="AL61" s="246" t="s">
        <v>185</v>
      </c>
      <c r="AM61" s="235" t="s">
        <v>779</v>
      </c>
      <c r="AN61" s="212" t="s">
        <v>323</v>
      </c>
      <c r="AO61" s="212" t="s">
        <v>780</v>
      </c>
      <c r="AP61" s="244" t="s">
        <v>781</v>
      </c>
      <c r="AQ61" s="236" t="s">
        <v>185</v>
      </c>
      <c r="AR61" s="236" t="s">
        <v>185</v>
      </c>
      <c r="AS61" s="244" t="s">
        <v>782</v>
      </c>
      <c r="AT61" s="212" t="s">
        <v>323</v>
      </c>
      <c r="AU61" s="212" t="s">
        <v>327</v>
      </c>
      <c r="AV61" s="16"/>
      <c r="AW61" s="16"/>
      <c r="AX61" s="16"/>
      <c r="AY61" s="16"/>
      <c r="AZ61" s="16"/>
    </row>
    <row r="62" spans="1:52" ht="114" x14ac:dyDescent="0.25">
      <c r="A62" s="55">
        <f t="shared" si="5"/>
        <v>57</v>
      </c>
      <c r="B62" s="56" t="s">
        <v>92</v>
      </c>
      <c r="C62" s="56" t="s">
        <v>100</v>
      </c>
      <c r="D62" s="56" t="s">
        <v>168</v>
      </c>
      <c r="E62" s="56" t="s">
        <v>169</v>
      </c>
      <c r="F62" s="56" t="s">
        <v>128</v>
      </c>
      <c r="G62" s="80" t="s">
        <v>177</v>
      </c>
      <c r="H62" s="57" t="s">
        <v>319</v>
      </c>
      <c r="I62" s="71">
        <v>0.1</v>
      </c>
      <c r="J62" s="97">
        <v>1</v>
      </c>
      <c r="K62" s="81">
        <v>1</v>
      </c>
      <c r="L62" s="81">
        <v>1</v>
      </c>
      <c r="M62" s="81">
        <v>1</v>
      </c>
      <c r="N62" s="81">
        <v>1</v>
      </c>
      <c r="O62" s="55" t="s">
        <v>405</v>
      </c>
      <c r="P62" s="60">
        <v>1</v>
      </c>
      <c r="Q62" s="60">
        <v>1</v>
      </c>
      <c r="R62" s="116">
        <v>1</v>
      </c>
      <c r="S62" s="116">
        <v>1</v>
      </c>
      <c r="T62" s="45" t="str">
        <f t="shared" si="10"/>
        <v>4</v>
      </c>
      <c r="U62" s="61">
        <f t="shared" si="9"/>
        <v>1</v>
      </c>
      <c r="V62" s="291">
        <f t="shared" si="7"/>
        <v>1</v>
      </c>
      <c r="W62" s="261">
        <f t="shared" si="8"/>
        <v>0.1</v>
      </c>
      <c r="X62" s="262" t="s">
        <v>783</v>
      </c>
      <c r="Y62" s="241" t="s">
        <v>283</v>
      </c>
      <c r="Z62" s="241" t="s">
        <v>283</v>
      </c>
      <c r="AA62" s="263" t="s">
        <v>784</v>
      </c>
      <c r="AB62" s="203" t="s">
        <v>323</v>
      </c>
      <c r="AC62" s="203" t="s">
        <v>283</v>
      </c>
      <c r="AD62" s="237" t="s">
        <v>785</v>
      </c>
      <c r="AE62" s="243" t="s">
        <v>283</v>
      </c>
      <c r="AF62" s="243" t="s">
        <v>283</v>
      </c>
      <c r="AG62" s="234" t="s">
        <v>786</v>
      </c>
      <c r="AH62" s="203" t="s">
        <v>323</v>
      </c>
      <c r="AI62" s="203" t="s">
        <v>283</v>
      </c>
      <c r="AJ62" s="235" t="s">
        <v>787</v>
      </c>
      <c r="AK62" s="246" t="s">
        <v>185</v>
      </c>
      <c r="AL62" s="246" t="s">
        <v>185</v>
      </c>
      <c r="AM62" s="235" t="s">
        <v>788</v>
      </c>
      <c r="AN62" s="212" t="s">
        <v>323</v>
      </c>
      <c r="AO62" s="212" t="s">
        <v>789</v>
      </c>
      <c r="AP62" s="244" t="s">
        <v>790</v>
      </c>
      <c r="AQ62" s="236" t="s">
        <v>185</v>
      </c>
      <c r="AR62" s="236" t="s">
        <v>185</v>
      </c>
      <c r="AS62" s="244" t="s">
        <v>791</v>
      </c>
      <c r="AT62" s="212" t="s">
        <v>323</v>
      </c>
      <c r="AU62" s="212" t="s">
        <v>327</v>
      </c>
      <c r="AV62" s="16"/>
      <c r="AW62" s="16"/>
      <c r="AX62" s="16"/>
      <c r="AY62" s="16"/>
      <c r="AZ62" s="16"/>
    </row>
    <row r="63" spans="1:52" ht="99.75" x14ac:dyDescent="0.25">
      <c r="A63" s="55">
        <f t="shared" si="5"/>
        <v>58</v>
      </c>
      <c r="B63" s="56" t="s">
        <v>92</v>
      </c>
      <c r="C63" s="56" t="s">
        <v>100</v>
      </c>
      <c r="D63" s="56" t="s">
        <v>168</v>
      </c>
      <c r="E63" s="56" t="s">
        <v>169</v>
      </c>
      <c r="F63" s="56" t="s">
        <v>128</v>
      </c>
      <c r="G63" s="80" t="s">
        <v>178</v>
      </c>
      <c r="H63" s="57" t="s">
        <v>319</v>
      </c>
      <c r="I63" s="71">
        <v>0.1</v>
      </c>
      <c r="J63" s="97">
        <v>1</v>
      </c>
      <c r="K63" s="81">
        <v>1</v>
      </c>
      <c r="L63" s="81">
        <v>1</v>
      </c>
      <c r="M63" s="81">
        <v>1</v>
      </c>
      <c r="N63" s="81">
        <v>1</v>
      </c>
      <c r="O63" s="55" t="s">
        <v>405</v>
      </c>
      <c r="P63" s="60">
        <v>1</v>
      </c>
      <c r="Q63" s="60">
        <v>1</v>
      </c>
      <c r="R63" s="116">
        <v>1</v>
      </c>
      <c r="S63" s="116">
        <v>1</v>
      </c>
      <c r="T63" s="45" t="str">
        <f t="shared" si="10"/>
        <v>4</v>
      </c>
      <c r="U63" s="61">
        <f t="shared" si="9"/>
        <v>1</v>
      </c>
      <c r="V63" s="291">
        <f t="shared" si="7"/>
        <v>1</v>
      </c>
      <c r="W63" s="261">
        <f t="shared" si="8"/>
        <v>0.1</v>
      </c>
      <c r="X63" s="262" t="s">
        <v>792</v>
      </c>
      <c r="Y63" s="241" t="s">
        <v>283</v>
      </c>
      <c r="Z63" s="241" t="s">
        <v>283</v>
      </c>
      <c r="AA63" s="263" t="s">
        <v>793</v>
      </c>
      <c r="AB63" s="203" t="s">
        <v>323</v>
      </c>
      <c r="AC63" s="203" t="s">
        <v>283</v>
      </c>
      <c r="AD63" s="234" t="s">
        <v>794</v>
      </c>
      <c r="AE63" s="243" t="s">
        <v>283</v>
      </c>
      <c r="AF63" s="243" t="s">
        <v>283</v>
      </c>
      <c r="AG63" s="234" t="s">
        <v>795</v>
      </c>
      <c r="AH63" s="203" t="s">
        <v>323</v>
      </c>
      <c r="AI63" s="203" t="s">
        <v>283</v>
      </c>
      <c r="AJ63" s="235" t="s">
        <v>796</v>
      </c>
      <c r="AK63" s="246" t="s">
        <v>185</v>
      </c>
      <c r="AL63" s="246" t="s">
        <v>185</v>
      </c>
      <c r="AM63" s="235" t="s">
        <v>797</v>
      </c>
      <c r="AN63" s="212" t="s">
        <v>323</v>
      </c>
      <c r="AO63" s="212" t="s">
        <v>798</v>
      </c>
      <c r="AP63" s="235" t="s">
        <v>799</v>
      </c>
      <c r="AQ63" s="236" t="s">
        <v>185</v>
      </c>
      <c r="AR63" s="236" t="s">
        <v>185</v>
      </c>
      <c r="AS63" s="235" t="s">
        <v>800</v>
      </c>
      <c r="AT63" s="212" t="s">
        <v>323</v>
      </c>
      <c r="AU63" s="212" t="s">
        <v>327</v>
      </c>
      <c r="AV63" s="16"/>
      <c r="AW63" s="16"/>
      <c r="AX63" s="16"/>
      <c r="AY63" s="16"/>
      <c r="AZ63" s="16"/>
    </row>
    <row r="64" spans="1:52" ht="207" customHeight="1" x14ac:dyDescent="0.25">
      <c r="A64" s="78">
        <f t="shared" si="5"/>
        <v>59</v>
      </c>
      <c r="B64" s="75" t="s">
        <v>17</v>
      </c>
      <c r="C64" s="75" t="s">
        <v>17</v>
      </c>
      <c r="D64" s="75" t="s">
        <v>269</v>
      </c>
      <c r="E64" s="75" t="s">
        <v>87</v>
      </c>
      <c r="F64" s="75" t="s">
        <v>185</v>
      </c>
      <c r="G64" s="107" t="s">
        <v>280</v>
      </c>
      <c r="H64" s="57" t="s">
        <v>319</v>
      </c>
      <c r="I64" s="76">
        <v>0.5</v>
      </c>
      <c r="J64" s="108">
        <v>0.2</v>
      </c>
      <c r="K64" s="108">
        <v>0.2</v>
      </c>
      <c r="L64" s="108">
        <v>0.3</v>
      </c>
      <c r="M64" s="108">
        <v>0.3</v>
      </c>
      <c r="N64" s="108">
        <v>1</v>
      </c>
      <c r="O64" s="78" t="s">
        <v>344</v>
      </c>
      <c r="P64" s="79">
        <v>0.2</v>
      </c>
      <c r="Q64" s="79">
        <v>0.2</v>
      </c>
      <c r="R64" s="115">
        <v>0.35</v>
      </c>
      <c r="S64" s="115">
        <v>0.3</v>
      </c>
      <c r="T64" s="47" t="str">
        <f t="shared" si="10"/>
        <v>0</v>
      </c>
      <c r="U64" s="111">
        <f t="shared" si="9"/>
        <v>1.05</v>
      </c>
      <c r="V64" s="53">
        <f t="shared" si="7"/>
        <v>1.05</v>
      </c>
      <c r="W64" s="54">
        <f t="shared" si="8"/>
        <v>0.52500000000000002</v>
      </c>
      <c r="X64" s="240" t="s">
        <v>801</v>
      </c>
      <c r="Y64" s="241" t="s">
        <v>185</v>
      </c>
      <c r="Z64" s="241" t="s">
        <v>185</v>
      </c>
      <c r="AA64" s="241" t="s">
        <v>802</v>
      </c>
      <c r="AB64" s="203" t="s">
        <v>323</v>
      </c>
      <c r="AC64" s="208" t="s">
        <v>283</v>
      </c>
      <c r="AD64" s="234" t="s">
        <v>803</v>
      </c>
      <c r="AE64" s="243" t="s">
        <v>185</v>
      </c>
      <c r="AF64" s="243" t="s">
        <v>185</v>
      </c>
      <c r="AG64" s="237" t="s">
        <v>804</v>
      </c>
      <c r="AH64" s="203" t="s">
        <v>323</v>
      </c>
      <c r="AI64" s="208" t="s">
        <v>283</v>
      </c>
      <c r="AJ64" s="235" t="s">
        <v>805</v>
      </c>
      <c r="AK64" s="246" t="s">
        <v>185</v>
      </c>
      <c r="AL64" s="246" t="s">
        <v>185</v>
      </c>
      <c r="AM64" s="287" t="s">
        <v>806</v>
      </c>
      <c r="AN64" s="212" t="s">
        <v>323</v>
      </c>
      <c r="AO64" s="212" t="s">
        <v>470</v>
      </c>
      <c r="AP64" s="244" t="s">
        <v>807</v>
      </c>
      <c r="AQ64" s="246" t="s">
        <v>185</v>
      </c>
      <c r="AR64" s="246" t="s">
        <v>185</v>
      </c>
      <c r="AS64" s="244" t="s">
        <v>808</v>
      </c>
      <c r="AT64" s="212" t="s">
        <v>323</v>
      </c>
      <c r="AU64" s="212" t="s">
        <v>470</v>
      </c>
      <c r="AV64" s="16"/>
      <c r="AW64" s="16"/>
      <c r="AX64" s="16"/>
      <c r="AY64" s="16"/>
      <c r="AZ64" s="16"/>
    </row>
    <row r="65" spans="1:52" ht="127.5" customHeight="1" x14ac:dyDescent="0.25">
      <c r="A65" s="78">
        <f t="shared" si="5"/>
        <v>60</v>
      </c>
      <c r="B65" s="75" t="s">
        <v>17</v>
      </c>
      <c r="C65" s="75" t="s">
        <v>17</v>
      </c>
      <c r="D65" s="75" t="s">
        <v>269</v>
      </c>
      <c r="E65" s="75" t="s">
        <v>87</v>
      </c>
      <c r="F65" s="75" t="s">
        <v>185</v>
      </c>
      <c r="G65" s="107" t="s">
        <v>281</v>
      </c>
      <c r="H65" s="57" t="s">
        <v>319</v>
      </c>
      <c r="I65" s="76">
        <v>0.5</v>
      </c>
      <c r="J65" s="108">
        <v>0.2</v>
      </c>
      <c r="K65" s="108">
        <v>0.2</v>
      </c>
      <c r="L65" s="108">
        <v>0.3</v>
      </c>
      <c r="M65" s="108">
        <v>0.3</v>
      </c>
      <c r="N65" s="108">
        <v>1</v>
      </c>
      <c r="O65" s="78" t="s">
        <v>344</v>
      </c>
      <c r="P65" s="79">
        <v>0.2</v>
      </c>
      <c r="Q65" s="79">
        <v>0.2</v>
      </c>
      <c r="R65" s="115">
        <v>0.35</v>
      </c>
      <c r="S65" s="115">
        <v>0.3</v>
      </c>
      <c r="T65" s="47" t="str">
        <f t="shared" si="10"/>
        <v>0</v>
      </c>
      <c r="U65" s="111">
        <f t="shared" si="9"/>
        <v>1.05</v>
      </c>
      <c r="V65" s="53">
        <f t="shared" ref="V65:V70" si="11">(U65/N65)</f>
        <v>1.05</v>
      </c>
      <c r="W65" s="54">
        <f t="shared" ref="W65:W70" si="12">V65*I65</f>
        <v>0.52500000000000002</v>
      </c>
      <c r="X65" s="240" t="s">
        <v>809</v>
      </c>
      <c r="Y65" s="241" t="s">
        <v>810</v>
      </c>
      <c r="Z65" s="241" t="s">
        <v>811</v>
      </c>
      <c r="AA65" s="241" t="s">
        <v>812</v>
      </c>
      <c r="AB65" s="203" t="s">
        <v>323</v>
      </c>
      <c r="AC65" s="208" t="s">
        <v>283</v>
      </c>
      <c r="AD65" s="234" t="s">
        <v>813</v>
      </c>
      <c r="AE65" s="243" t="s">
        <v>185</v>
      </c>
      <c r="AF65" s="243" t="s">
        <v>185</v>
      </c>
      <c r="AG65" s="237" t="s">
        <v>814</v>
      </c>
      <c r="AH65" s="203" t="s">
        <v>323</v>
      </c>
      <c r="AI65" s="208" t="s">
        <v>283</v>
      </c>
      <c r="AJ65" s="235" t="s">
        <v>815</v>
      </c>
      <c r="AK65" s="246" t="s">
        <v>185</v>
      </c>
      <c r="AL65" s="246" t="s">
        <v>185</v>
      </c>
      <c r="AM65" s="235" t="s">
        <v>816</v>
      </c>
      <c r="AN65" s="212" t="s">
        <v>323</v>
      </c>
      <c r="AO65" s="212" t="s">
        <v>470</v>
      </c>
      <c r="AP65" s="244" t="s">
        <v>817</v>
      </c>
      <c r="AQ65" s="246" t="s">
        <v>185</v>
      </c>
      <c r="AR65" s="246" t="s">
        <v>185</v>
      </c>
      <c r="AS65" s="244" t="s">
        <v>818</v>
      </c>
      <c r="AT65" s="212" t="s">
        <v>323</v>
      </c>
      <c r="AU65" s="212" t="s">
        <v>470</v>
      </c>
      <c r="AV65" s="16"/>
      <c r="AW65" s="16"/>
      <c r="AX65" s="16"/>
      <c r="AY65" s="16"/>
      <c r="AZ65" s="16"/>
    </row>
    <row r="66" spans="1:52" s="40" customFormat="1" ht="177" customHeight="1" x14ac:dyDescent="0.25">
      <c r="A66" s="55">
        <f t="shared" ref="A66:A71" si="13">A65+1</f>
        <v>61</v>
      </c>
      <c r="B66" s="56" t="s">
        <v>17</v>
      </c>
      <c r="C66" s="56" t="s">
        <v>20</v>
      </c>
      <c r="D66" s="56" t="s">
        <v>269</v>
      </c>
      <c r="E66" s="56" t="s">
        <v>270</v>
      </c>
      <c r="F66" s="56" t="s">
        <v>185</v>
      </c>
      <c r="G66" s="98" t="s">
        <v>271</v>
      </c>
      <c r="H66" s="57" t="s">
        <v>319</v>
      </c>
      <c r="I66" s="71">
        <v>0.2</v>
      </c>
      <c r="J66" s="99">
        <v>0.2</v>
      </c>
      <c r="K66" s="293">
        <v>0.2</v>
      </c>
      <c r="L66" s="293">
        <v>0.3</v>
      </c>
      <c r="M66" s="293">
        <v>0.3</v>
      </c>
      <c r="N66" s="100">
        <v>1</v>
      </c>
      <c r="O66" s="55" t="s">
        <v>344</v>
      </c>
      <c r="P66" s="71">
        <v>0.19</v>
      </c>
      <c r="Q66" s="71">
        <v>0.2</v>
      </c>
      <c r="R66" s="71">
        <v>0.3</v>
      </c>
      <c r="S66" s="71">
        <v>0.28999999999999998</v>
      </c>
      <c r="T66" s="294" t="str">
        <f>IF(O66="Constante","4",IF(O66="Demanda","4","0"))</f>
        <v>0</v>
      </c>
      <c r="U66" s="71">
        <f>IF(O66="sumatoria",(P66+Q66+R66+S66),(P66+Q66+R66+S66)/T66)</f>
        <v>0.98</v>
      </c>
      <c r="V66" s="52">
        <f t="shared" si="11"/>
        <v>0.98</v>
      </c>
      <c r="W66" s="261">
        <f t="shared" si="12"/>
        <v>0.19600000000000001</v>
      </c>
      <c r="X66" s="285" t="s">
        <v>819</v>
      </c>
      <c r="Y66" s="295" t="s">
        <v>479</v>
      </c>
      <c r="Z66" s="295" t="s">
        <v>479</v>
      </c>
      <c r="AA66" s="286" t="s">
        <v>802</v>
      </c>
      <c r="AB66" s="203" t="s">
        <v>323</v>
      </c>
      <c r="AC66" s="205" t="s">
        <v>283</v>
      </c>
      <c r="AD66" s="237" t="s">
        <v>820</v>
      </c>
      <c r="AE66" s="243" t="s">
        <v>283</v>
      </c>
      <c r="AF66" s="243" t="s">
        <v>283</v>
      </c>
      <c r="AG66" s="237" t="s">
        <v>821</v>
      </c>
      <c r="AH66" s="203" t="s">
        <v>323</v>
      </c>
      <c r="AI66" s="208" t="s">
        <v>283</v>
      </c>
      <c r="AJ66" s="235" t="s">
        <v>822</v>
      </c>
      <c r="AK66" s="236" t="s">
        <v>823</v>
      </c>
      <c r="AL66" s="290" t="s">
        <v>185</v>
      </c>
      <c r="AM66" s="296" t="s">
        <v>824</v>
      </c>
      <c r="AN66" s="212" t="s">
        <v>323</v>
      </c>
      <c r="AO66" s="212" t="s">
        <v>825</v>
      </c>
      <c r="AP66" s="250" t="s">
        <v>826</v>
      </c>
      <c r="AQ66" s="236" t="s">
        <v>823</v>
      </c>
      <c r="AR66" s="297" t="s">
        <v>827</v>
      </c>
      <c r="AS66" s="235" t="s">
        <v>828</v>
      </c>
      <c r="AT66" s="212" t="s">
        <v>323</v>
      </c>
      <c r="AU66" s="212" t="s">
        <v>470</v>
      </c>
      <c r="AV66" s="187"/>
      <c r="AW66" s="187"/>
      <c r="AX66" s="187"/>
      <c r="AY66" s="187"/>
      <c r="AZ66" s="187"/>
    </row>
    <row r="67" spans="1:52" ht="233.25" customHeight="1" x14ac:dyDescent="0.25">
      <c r="A67" s="55">
        <f t="shared" si="13"/>
        <v>62</v>
      </c>
      <c r="B67" s="56" t="s">
        <v>17</v>
      </c>
      <c r="C67" s="56" t="s">
        <v>20</v>
      </c>
      <c r="D67" s="56" t="s">
        <v>269</v>
      </c>
      <c r="E67" s="56" t="s">
        <v>270</v>
      </c>
      <c r="F67" s="56" t="s">
        <v>185</v>
      </c>
      <c r="G67" s="98" t="s">
        <v>272</v>
      </c>
      <c r="H67" s="57" t="s">
        <v>319</v>
      </c>
      <c r="I67" s="71">
        <v>0.2</v>
      </c>
      <c r="J67" s="99">
        <v>0.2</v>
      </c>
      <c r="K67" s="91">
        <v>0.2</v>
      </c>
      <c r="L67" s="91">
        <v>0.3</v>
      </c>
      <c r="M67" s="91">
        <v>0.3</v>
      </c>
      <c r="N67" s="100">
        <v>1</v>
      </c>
      <c r="O67" s="55" t="s">
        <v>344</v>
      </c>
      <c r="P67" s="71">
        <v>0.19</v>
      </c>
      <c r="Q67" s="71">
        <v>0.19</v>
      </c>
      <c r="R67" s="71">
        <v>0.3</v>
      </c>
      <c r="S67" s="71">
        <v>0.21</v>
      </c>
      <c r="T67" s="45" t="str">
        <f>IF(O67="Constante","4",IF(O67="Demanda","4","0"))</f>
        <v>0</v>
      </c>
      <c r="U67" s="61">
        <f>IF(O67="sumatoria",(P67+Q67+R67+S67),(P67+Q67+R67+S67)/T67)</f>
        <v>0.8899999999999999</v>
      </c>
      <c r="V67" s="52">
        <f t="shared" si="11"/>
        <v>0.8899999999999999</v>
      </c>
      <c r="W67" s="261">
        <f t="shared" si="12"/>
        <v>0.17799999999999999</v>
      </c>
      <c r="X67" s="240" t="s">
        <v>829</v>
      </c>
      <c r="Y67" s="241" t="s">
        <v>283</v>
      </c>
      <c r="Z67" s="241" t="s">
        <v>283</v>
      </c>
      <c r="AA67" s="210" t="s">
        <v>802</v>
      </c>
      <c r="AB67" s="203" t="s">
        <v>323</v>
      </c>
      <c r="AC67" s="205" t="s">
        <v>283</v>
      </c>
      <c r="AD67" s="234" t="s">
        <v>830</v>
      </c>
      <c r="AE67" s="243" t="s">
        <v>283</v>
      </c>
      <c r="AF67" s="243" t="s">
        <v>283</v>
      </c>
      <c r="AG67" s="237" t="s">
        <v>821</v>
      </c>
      <c r="AH67" s="203" t="s">
        <v>323</v>
      </c>
      <c r="AI67" s="205" t="s">
        <v>283</v>
      </c>
      <c r="AJ67" s="235" t="s">
        <v>831</v>
      </c>
      <c r="AK67" s="298" t="s">
        <v>823</v>
      </c>
      <c r="AL67" s="298" t="s">
        <v>827</v>
      </c>
      <c r="AM67" s="296" t="s">
        <v>824</v>
      </c>
      <c r="AN67" s="212" t="s">
        <v>323</v>
      </c>
      <c r="AO67" s="212" t="s">
        <v>832</v>
      </c>
      <c r="AP67" s="250" t="s">
        <v>833</v>
      </c>
      <c r="AQ67" s="236" t="s">
        <v>823</v>
      </c>
      <c r="AR67" s="297" t="s">
        <v>827</v>
      </c>
      <c r="AS67" s="235" t="s">
        <v>834</v>
      </c>
      <c r="AT67" s="212" t="s">
        <v>323</v>
      </c>
      <c r="AU67" s="212" t="s">
        <v>470</v>
      </c>
      <c r="AV67" s="16"/>
      <c r="AW67" s="16"/>
      <c r="AX67" s="16"/>
      <c r="AY67" s="16"/>
      <c r="AZ67" s="16"/>
    </row>
    <row r="68" spans="1:52" ht="175.5" customHeight="1" x14ac:dyDescent="0.25">
      <c r="A68" s="55">
        <f t="shared" si="13"/>
        <v>63</v>
      </c>
      <c r="B68" s="56" t="s">
        <v>17</v>
      </c>
      <c r="C68" s="56" t="s">
        <v>20</v>
      </c>
      <c r="D68" s="56" t="s">
        <v>269</v>
      </c>
      <c r="E68" s="56" t="s">
        <v>270</v>
      </c>
      <c r="F68" s="56" t="s">
        <v>185</v>
      </c>
      <c r="G68" s="98" t="s">
        <v>273</v>
      </c>
      <c r="H68" s="57" t="s">
        <v>319</v>
      </c>
      <c r="I68" s="71">
        <v>0.2</v>
      </c>
      <c r="J68" s="99">
        <v>0.2</v>
      </c>
      <c r="K68" s="91">
        <v>0.2</v>
      </c>
      <c r="L68" s="91">
        <v>0.3</v>
      </c>
      <c r="M68" s="91">
        <v>0.3</v>
      </c>
      <c r="N68" s="100">
        <v>1</v>
      </c>
      <c r="O68" s="55" t="s">
        <v>344</v>
      </c>
      <c r="P68" s="71">
        <v>0.15</v>
      </c>
      <c r="Q68" s="71">
        <v>0.2</v>
      </c>
      <c r="R68" s="71">
        <v>0.3</v>
      </c>
      <c r="S68" s="71">
        <v>0.3</v>
      </c>
      <c r="T68" s="45" t="str">
        <f>IF(O68="Constante","4",IF(O68="Demanda","4","0"))</f>
        <v>0</v>
      </c>
      <c r="U68" s="61">
        <f>IF(O68="sumatoria",(P68+Q68+R68+S68),(P68+Q68+R68+S68)/T68)</f>
        <v>0.95</v>
      </c>
      <c r="V68" s="52">
        <f t="shared" si="11"/>
        <v>0.95</v>
      </c>
      <c r="W68" s="261">
        <f t="shared" si="12"/>
        <v>0.19</v>
      </c>
      <c r="X68" s="240" t="s">
        <v>835</v>
      </c>
      <c r="Y68" s="241" t="s">
        <v>283</v>
      </c>
      <c r="Z68" s="241" t="s">
        <v>283</v>
      </c>
      <c r="AA68" s="210" t="s">
        <v>802</v>
      </c>
      <c r="AB68" s="203" t="s">
        <v>323</v>
      </c>
      <c r="AC68" s="205" t="s">
        <v>283</v>
      </c>
      <c r="AD68" s="234" t="s">
        <v>836</v>
      </c>
      <c r="AE68" s="243" t="s">
        <v>283</v>
      </c>
      <c r="AF68" s="243" t="s">
        <v>283</v>
      </c>
      <c r="AG68" s="237" t="s">
        <v>821</v>
      </c>
      <c r="AH68" s="203" t="s">
        <v>323</v>
      </c>
      <c r="AI68" s="205" t="s">
        <v>283</v>
      </c>
      <c r="AJ68" s="235" t="s">
        <v>837</v>
      </c>
      <c r="AK68" s="298" t="s">
        <v>823</v>
      </c>
      <c r="AL68" s="298" t="s">
        <v>827</v>
      </c>
      <c r="AM68" s="296" t="s">
        <v>824</v>
      </c>
      <c r="AN68" s="212" t="s">
        <v>323</v>
      </c>
      <c r="AO68" s="212" t="s">
        <v>838</v>
      </c>
      <c r="AP68" s="250" t="s">
        <v>839</v>
      </c>
      <c r="AQ68" s="236" t="s">
        <v>823</v>
      </c>
      <c r="AR68" s="297" t="s">
        <v>827</v>
      </c>
      <c r="AS68" s="235" t="s">
        <v>834</v>
      </c>
      <c r="AT68" s="212" t="s">
        <v>323</v>
      </c>
      <c r="AU68" s="212" t="s">
        <v>470</v>
      </c>
      <c r="AV68" s="16"/>
      <c r="AW68" s="16"/>
      <c r="AX68" s="16"/>
      <c r="AY68" s="16"/>
      <c r="AZ68" s="16"/>
    </row>
    <row r="69" spans="1:52" ht="155.25" customHeight="1" x14ac:dyDescent="0.25">
      <c r="A69" s="55">
        <f t="shared" si="13"/>
        <v>64</v>
      </c>
      <c r="B69" s="56" t="s">
        <v>17</v>
      </c>
      <c r="C69" s="56" t="s">
        <v>20</v>
      </c>
      <c r="D69" s="56" t="s">
        <v>269</v>
      </c>
      <c r="E69" s="56" t="s">
        <v>270</v>
      </c>
      <c r="F69" s="56" t="s">
        <v>185</v>
      </c>
      <c r="G69" s="98" t="s">
        <v>274</v>
      </c>
      <c r="H69" s="57" t="s">
        <v>319</v>
      </c>
      <c r="I69" s="71">
        <v>0.2</v>
      </c>
      <c r="J69" s="99">
        <v>0.2</v>
      </c>
      <c r="K69" s="91">
        <v>0.2</v>
      </c>
      <c r="L69" s="91">
        <v>0.3</v>
      </c>
      <c r="M69" s="91">
        <v>0.3</v>
      </c>
      <c r="N69" s="100">
        <v>1</v>
      </c>
      <c r="O69" s="55" t="s">
        <v>344</v>
      </c>
      <c r="P69" s="71">
        <v>0.16</v>
      </c>
      <c r="Q69" s="71">
        <v>0.19</v>
      </c>
      <c r="R69" s="71">
        <v>0.3</v>
      </c>
      <c r="S69" s="71">
        <v>0.3</v>
      </c>
      <c r="T69" s="45" t="str">
        <f>IF(O69="Constante","4",IF(O69="Demanda","4","0"))</f>
        <v>0</v>
      </c>
      <c r="U69" s="61">
        <f>IF(O69="sumatoria",(P69+Q69+R69+S69),(P69+Q69+R69+S69)/T69)</f>
        <v>0.95</v>
      </c>
      <c r="V69" s="52">
        <f t="shared" si="11"/>
        <v>0.95</v>
      </c>
      <c r="W69" s="261">
        <f t="shared" si="12"/>
        <v>0.19</v>
      </c>
      <c r="X69" s="240" t="s">
        <v>840</v>
      </c>
      <c r="Y69" s="241" t="s">
        <v>283</v>
      </c>
      <c r="Z69" s="241" t="s">
        <v>283</v>
      </c>
      <c r="AA69" s="210" t="s">
        <v>802</v>
      </c>
      <c r="AB69" s="203" t="s">
        <v>323</v>
      </c>
      <c r="AC69" s="205" t="s">
        <v>283</v>
      </c>
      <c r="AD69" s="234" t="s">
        <v>841</v>
      </c>
      <c r="AE69" s="243" t="s">
        <v>283</v>
      </c>
      <c r="AF69" s="243" t="s">
        <v>283</v>
      </c>
      <c r="AG69" s="237" t="s">
        <v>821</v>
      </c>
      <c r="AH69" s="203" t="s">
        <v>323</v>
      </c>
      <c r="AI69" s="205" t="s">
        <v>283</v>
      </c>
      <c r="AJ69" s="235" t="s">
        <v>842</v>
      </c>
      <c r="AK69" s="298" t="s">
        <v>823</v>
      </c>
      <c r="AL69" s="298" t="s">
        <v>827</v>
      </c>
      <c r="AM69" s="296" t="s">
        <v>824</v>
      </c>
      <c r="AN69" s="212" t="s">
        <v>323</v>
      </c>
      <c r="AO69" s="214" t="s">
        <v>843</v>
      </c>
      <c r="AP69" s="250" t="s">
        <v>844</v>
      </c>
      <c r="AQ69" s="236" t="s">
        <v>823</v>
      </c>
      <c r="AR69" s="297" t="s">
        <v>827</v>
      </c>
      <c r="AS69" s="235" t="s">
        <v>834</v>
      </c>
      <c r="AT69" s="212" t="s">
        <v>323</v>
      </c>
      <c r="AU69" s="212" t="s">
        <v>470</v>
      </c>
      <c r="AV69" s="16"/>
      <c r="AW69" s="16"/>
      <c r="AX69" s="16"/>
      <c r="AY69" s="16"/>
      <c r="AZ69" s="16"/>
    </row>
    <row r="70" spans="1:52" ht="184.5" customHeight="1" x14ac:dyDescent="0.25">
      <c r="A70" s="55">
        <f t="shared" si="13"/>
        <v>65</v>
      </c>
      <c r="B70" s="56" t="s">
        <v>17</v>
      </c>
      <c r="C70" s="56" t="s">
        <v>20</v>
      </c>
      <c r="D70" s="56" t="s">
        <v>269</v>
      </c>
      <c r="E70" s="56" t="s">
        <v>270</v>
      </c>
      <c r="F70" s="56" t="s">
        <v>185</v>
      </c>
      <c r="G70" s="98" t="s">
        <v>275</v>
      </c>
      <c r="H70" s="57" t="s">
        <v>319</v>
      </c>
      <c r="I70" s="71">
        <v>0.2</v>
      </c>
      <c r="J70" s="99">
        <v>0.2</v>
      </c>
      <c r="K70" s="91">
        <v>0.2</v>
      </c>
      <c r="L70" s="91">
        <v>0.3</v>
      </c>
      <c r="M70" s="91">
        <v>0.3</v>
      </c>
      <c r="N70" s="100">
        <v>1</v>
      </c>
      <c r="O70" s="55" t="s">
        <v>344</v>
      </c>
      <c r="P70" s="71">
        <v>0.2</v>
      </c>
      <c r="Q70" s="71">
        <v>0.19</v>
      </c>
      <c r="R70" s="71">
        <v>0.3</v>
      </c>
      <c r="S70" s="71">
        <v>0.21</v>
      </c>
      <c r="T70" s="45" t="str">
        <f>IF(O70="Constante","4",IF(O70="Demanda","4","0"))</f>
        <v>0</v>
      </c>
      <c r="U70" s="61">
        <f>IF(O70="sumatoria",(P70+Q70+R70+S70),(P70+Q70+R70+S70)/T70)</f>
        <v>0.89999999999999991</v>
      </c>
      <c r="V70" s="52">
        <f t="shared" si="11"/>
        <v>0.89999999999999991</v>
      </c>
      <c r="W70" s="261">
        <f t="shared" si="12"/>
        <v>0.18</v>
      </c>
      <c r="X70" s="240" t="s">
        <v>845</v>
      </c>
      <c r="Y70" s="241" t="s">
        <v>283</v>
      </c>
      <c r="Z70" s="241" t="s">
        <v>283</v>
      </c>
      <c r="AA70" s="210" t="s">
        <v>802</v>
      </c>
      <c r="AB70" s="203" t="s">
        <v>323</v>
      </c>
      <c r="AC70" s="205" t="s">
        <v>283</v>
      </c>
      <c r="AD70" s="234" t="s">
        <v>846</v>
      </c>
      <c r="AE70" s="243" t="s">
        <v>283</v>
      </c>
      <c r="AF70" s="243" t="s">
        <v>283</v>
      </c>
      <c r="AG70" s="237" t="s">
        <v>821</v>
      </c>
      <c r="AH70" s="203" t="s">
        <v>323</v>
      </c>
      <c r="AI70" s="205" t="s">
        <v>283</v>
      </c>
      <c r="AJ70" s="235" t="s">
        <v>847</v>
      </c>
      <c r="AK70" s="298" t="s">
        <v>823</v>
      </c>
      <c r="AL70" s="298" t="s">
        <v>827</v>
      </c>
      <c r="AM70" s="296" t="s">
        <v>824</v>
      </c>
      <c r="AN70" s="212" t="s">
        <v>323</v>
      </c>
      <c r="AO70" s="214" t="s">
        <v>848</v>
      </c>
      <c r="AP70" s="250" t="s">
        <v>849</v>
      </c>
      <c r="AQ70" s="236" t="s">
        <v>823</v>
      </c>
      <c r="AR70" s="297" t="s">
        <v>827</v>
      </c>
      <c r="AS70" s="235" t="s">
        <v>834</v>
      </c>
      <c r="AT70" s="212" t="s">
        <v>323</v>
      </c>
      <c r="AU70" s="212" t="s">
        <v>470</v>
      </c>
      <c r="AV70" s="16"/>
      <c r="AW70" s="16"/>
      <c r="AX70" s="16"/>
      <c r="AY70" s="16"/>
      <c r="AZ70" s="16"/>
    </row>
    <row r="71" spans="1:52" ht="132" customHeight="1" x14ac:dyDescent="0.25">
      <c r="A71" s="78">
        <f t="shared" si="13"/>
        <v>66</v>
      </c>
      <c r="B71" s="75" t="s">
        <v>17</v>
      </c>
      <c r="C71" s="75" t="s">
        <v>22</v>
      </c>
      <c r="D71" s="299" t="s">
        <v>269</v>
      </c>
      <c r="E71" s="299" t="s">
        <v>276</v>
      </c>
      <c r="F71" s="299" t="s">
        <v>164</v>
      </c>
      <c r="G71" s="75" t="s">
        <v>277</v>
      </c>
      <c r="H71" s="57" t="s">
        <v>319</v>
      </c>
      <c r="I71" s="76">
        <v>0.5</v>
      </c>
      <c r="J71" s="76">
        <v>1</v>
      </c>
      <c r="K71" s="85">
        <v>1</v>
      </c>
      <c r="L71" s="85">
        <v>1</v>
      </c>
      <c r="M71" s="85">
        <v>1</v>
      </c>
      <c r="N71" s="108">
        <v>1</v>
      </c>
      <c r="O71" s="78" t="s">
        <v>405</v>
      </c>
      <c r="P71" s="300">
        <v>1</v>
      </c>
      <c r="Q71" s="300">
        <v>1</v>
      </c>
      <c r="R71" s="115">
        <v>1</v>
      </c>
      <c r="S71" s="115">
        <v>1</v>
      </c>
      <c r="T71" s="47" t="str">
        <f t="shared" si="10"/>
        <v>4</v>
      </c>
      <c r="U71" s="111">
        <f t="shared" ref="U71:U126" si="14">IF(O71="sumatoria",(P71+Q71+R71+S71),(P71+Q71+R71+S71)/T71)</f>
        <v>1</v>
      </c>
      <c r="V71" s="53">
        <f t="shared" ref="V71:V100" si="15">(U71/N71)</f>
        <v>1</v>
      </c>
      <c r="W71" s="54">
        <f t="shared" ref="W71:W100" si="16">V71*I71</f>
        <v>0.5</v>
      </c>
      <c r="X71" s="240" t="s">
        <v>850</v>
      </c>
      <c r="Y71" s="241" t="s">
        <v>283</v>
      </c>
      <c r="Z71" s="241" t="s">
        <v>283</v>
      </c>
      <c r="AA71" s="210" t="s">
        <v>851</v>
      </c>
      <c r="AB71" s="203" t="s">
        <v>323</v>
      </c>
      <c r="AC71" s="208" t="s">
        <v>283</v>
      </c>
      <c r="AD71" s="234" t="s">
        <v>852</v>
      </c>
      <c r="AE71" s="243" t="s">
        <v>283</v>
      </c>
      <c r="AF71" s="243" t="s">
        <v>283</v>
      </c>
      <c r="AG71" s="234" t="s">
        <v>812</v>
      </c>
      <c r="AH71" s="203" t="s">
        <v>323</v>
      </c>
      <c r="AI71" s="208" t="s">
        <v>283</v>
      </c>
      <c r="AJ71" s="235" t="s">
        <v>853</v>
      </c>
      <c r="AK71" s="236" t="s">
        <v>854</v>
      </c>
      <c r="AL71" s="236" t="s">
        <v>855</v>
      </c>
      <c r="AM71" s="270" t="s">
        <v>856</v>
      </c>
      <c r="AN71" s="212" t="s">
        <v>323</v>
      </c>
      <c r="AO71" s="212" t="s">
        <v>470</v>
      </c>
      <c r="AP71" s="244" t="s">
        <v>857</v>
      </c>
      <c r="AQ71" s="246" t="s">
        <v>858</v>
      </c>
      <c r="AR71" s="246" t="s">
        <v>185</v>
      </c>
      <c r="AS71" s="244" t="s">
        <v>859</v>
      </c>
      <c r="AT71" s="212" t="s">
        <v>323</v>
      </c>
      <c r="AU71" s="214" t="s">
        <v>470</v>
      </c>
      <c r="AV71" s="16"/>
      <c r="AW71" s="16"/>
      <c r="AX71" s="16"/>
      <c r="AY71" s="16"/>
      <c r="AZ71" s="16"/>
    </row>
    <row r="72" spans="1:52" ht="96" customHeight="1" x14ac:dyDescent="0.25">
      <c r="A72" s="78">
        <f t="shared" ref="A72:A126" si="17">A71+1</f>
        <v>67</v>
      </c>
      <c r="B72" s="75" t="s">
        <v>17</v>
      </c>
      <c r="C72" s="75" t="s">
        <v>22</v>
      </c>
      <c r="D72" s="299" t="s">
        <v>269</v>
      </c>
      <c r="E72" s="299" t="s">
        <v>278</v>
      </c>
      <c r="F72" s="299" t="s">
        <v>164</v>
      </c>
      <c r="G72" s="75" t="s">
        <v>279</v>
      </c>
      <c r="H72" s="57" t="s">
        <v>319</v>
      </c>
      <c r="I72" s="76">
        <v>0.5</v>
      </c>
      <c r="J72" s="76">
        <v>0.1</v>
      </c>
      <c r="K72" s="85">
        <v>0.3</v>
      </c>
      <c r="L72" s="85">
        <v>0.3</v>
      </c>
      <c r="M72" s="85">
        <v>0.3</v>
      </c>
      <c r="N72" s="108">
        <v>1</v>
      </c>
      <c r="O72" s="78" t="s">
        <v>344</v>
      </c>
      <c r="P72" s="300">
        <v>0.1</v>
      </c>
      <c r="Q72" s="300">
        <v>0.3</v>
      </c>
      <c r="R72" s="115">
        <v>0.3</v>
      </c>
      <c r="S72" s="115">
        <v>0.3</v>
      </c>
      <c r="T72" s="47" t="str">
        <f t="shared" si="10"/>
        <v>0</v>
      </c>
      <c r="U72" s="111">
        <f t="shared" si="14"/>
        <v>1</v>
      </c>
      <c r="V72" s="53">
        <f t="shared" si="15"/>
        <v>1</v>
      </c>
      <c r="W72" s="54">
        <f t="shared" si="16"/>
        <v>0.5</v>
      </c>
      <c r="X72" s="240" t="s">
        <v>860</v>
      </c>
      <c r="Y72" s="241" t="s">
        <v>283</v>
      </c>
      <c r="Z72" s="241" t="s">
        <v>283</v>
      </c>
      <c r="AA72" s="241" t="s">
        <v>812</v>
      </c>
      <c r="AB72" s="203" t="s">
        <v>323</v>
      </c>
      <c r="AC72" s="208" t="s">
        <v>283</v>
      </c>
      <c r="AD72" s="234" t="s">
        <v>861</v>
      </c>
      <c r="AE72" s="243" t="s">
        <v>283</v>
      </c>
      <c r="AF72" s="243" t="s">
        <v>283</v>
      </c>
      <c r="AG72" s="237" t="s">
        <v>812</v>
      </c>
      <c r="AH72" s="203" t="s">
        <v>323</v>
      </c>
      <c r="AI72" s="208" t="s">
        <v>283</v>
      </c>
      <c r="AJ72" s="235" t="s">
        <v>862</v>
      </c>
      <c r="AK72" s="236" t="s">
        <v>854</v>
      </c>
      <c r="AL72" s="246" t="s">
        <v>627</v>
      </c>
      <c r="AM72" s="287" t="s">
        <v>812</v>
      </c>
      <c r="AN72" s="212" t="s">
        <v>323</v>
      </c>
      <c r="AO72" s="212" t="s">
        <v>470</v>
      </c>
      <c r="AP72" s="244" t="s">
        <v>863</v>
      </c>
      <c r="AQ72" s="246" t="s">
        <v>858</v>
      </c>
      <c r="AR72" s="246" t="s">
        <v>185</v>
      </c>
      <c r="AS72" s="244" t="s">
        <v>864</v>
      </c>
      <c r="AT72" s="212" t="s">
        <v>323</v>
      </c>
      <c r="AU72" s="214" t="s">
        <v>470</v>
      </c>
      <c r="AV72" s="16"/>
      <c r="AW72" s="16"/>
      <c r="AX72" s="16"/>
      <c r="AY72" s="16"/>
      <c r="AZ72" s="16"/>
    </row>
    <row r="73" spans="1:52" ht="92.25" customHeight="1" x14ac:dyDescent="0.25">
      <c r="A73" s="238">
        <f t="shared" si="17"/>
        <v>68</v>
      </c>
      <c r="B73" s="56" t="s">
        <v>246</v>
      </c>
      <c r="C73" s="56" t="s">
        <v>103</v>
      </c>
      <c r="D73" s="57" t="s">
        <v>247</v>
      </c>
      <c r="E73" s="56" t="s">
        <v>169</v>
      </c>
      <c r="F73" s="56" t="s">
        <v>133</v>
      </c>
      <c r="G73" s="56" t="s">
        <v>268</v>
      </c>
      <c r="H73" s="57" t="s">
        <v>343</v>
      </c>
      <c r="I73" s="71">
        <v>0.25</v>
      </c>
      <c r="J73" s="101">
        <v>1</v>
      </c>
      <c r="K73" s="101">
        <v>1</v>
      </c>
      <c r="L73" s="101">
        <v>1</v>
      </c>
      <c r="M73" s="101">
        <v>1</v>
      </c>
      <c r="N73" s="101">
        <f t="shared" ref="N73:N79" si="18">SUM(J73:M73)</f>
        <v>4</v>
      </c>
      <c r="O73" s="55" t="s">
        <v>344</v>
      </c>
      <c r="P73" s="101">
        <v>1</v>
      </c>
      <c r="Q73" s="301">
        <v>1</v>
      </c>
      <c r="R73" s="267">
        <v>1</v>
      </c>
      <c r="S73" s="43">
        <v>1</v>
      </c>
      <c r="T73" s="45" t="str">
        <f t="shared" si="10"/>
        <v>0</v>
      </c>
      <c r="U73" s="96">
        <f t="shared" si="14"/>
        <v>4</v>
      </c>
      <c r="V73" s="291">
        <f t="shared" si="15"/>
        <v>1</v>
      </c>
      <c r="W73" s="261">
        <f t="shared" si="16"/>
        <v>0.25</v>
      </c>
      <c r="X73" s="240" t="s">
        <v>865</v>
      </c>
      <c r="Y73" s="241" t="s">
        <v>283</v>
      </c>
      <c r="Z73" s="241" t="s">
        <v>283</v>
      </c>
      <c r="AA73" s="210" t="s">
        <v>866</v>
      </c>
      <c r="AB73" s="203" t="s">
        <v>323</v>
      </c>
      <c r="AC73" s="208" t="s">
        <v>283</v>
      </c>
      <c r="AD73" s="234" t="s">
        <v>867</v>
      </c>
      <c r="AE73" s="243" t="s">
        <v>283</v>
      </c>
      <c r="AF73" s="243" t="s">
        <v>283</v>
      </c>
      <c r="AG73" s="234" t="s">
        <v>868</v>
      </c>
      <c r="AH73" s="203" t="s">
        <v>323</v>
      </c>
      <c r="AI73" s="208" t="s">
        <v>283</v>
      </c>
      <c r="AJ73" s="235" t="s">
        <v>869</v>
      </c>
      <c r="AK73" s="246" t="s">
        <v>858</v>
      </c>
      <c r="AL73" s="246" t="s">
        <v>627</v>
      </c>
      <c r="AM73" s="287" t="s">
        <v>870</v>
      </c>
      <c r="AN73" s="212" t="s">
        <v>323</v>
      </c>
      <c r="AO73" s="214" t="s">
        <v>871</v>
      </c>
      <c r="AP73" s="271" t="s">
        <v>872</v>
      </c>
      <c r="AQ73" s="266" t="s">
        <v>858</v>
      </c>
      <c r="AR73" s="266" t="s">
        <v>627</v>
      </c>
      <c r="AS73" s="271" t="s">
        <v>873</v>
      </c>
      <c r="AT73" s="212" t="s">
        <v>323</v>
      </c>
      <c r="AU73" s="222" t="s">
        <v>470</v>
      </c>
      <c r="AV73" s="16"/>
      <c r="AW73" s="16"/>
      <c r="AX73" s="16"/>
      <c r="AY73" s="16"/>
      <c r="AZ73" s="16"/>
    </row>
    <row r="74" spans="1:52" ht="96" customHeight="1" x14ac:dyDescent="0.25">
      <c r="A74" s="238">
        <f t="shared" si="17"/>
        <v>69</v>
      </c>
      <c r="B74" s="56" t="s">
        <v>246</v>
      </c>
      <c r="C74" s="56" t="s">
        <v>103</v>
      </c>
      <c r="D74" s="57" t="s">
        <v>247</v>
      </c>
      <c r="E74" s="56" t="s">
        <v>106</v>
      </c>
      <c r="F74" s="56" t="s">
        <v>133</v>
      </c>
      <c r="G74" s="56" t="s">
        <v>267</v>
      </c>
      <c r="H74" s="57" t="s">
        <v>343</v>
      </c>
      <c r="I74" s="71">
        <v>0.25</v>
      </c>
      <c r="J74" s="72">
        <v>1</v>
      </c>
      <c r="K74" s="101">
        <v>1</v>
      </c>
      <c r="L74" s="101">
        <v>1</v>
      </c>
      <c r="M74" s="101">
        <v>1</v>
      </c>
      <c r="N74" s="101">
        <f t="shared" si="18"/>
        <v>4</v>
      </c>
      <c r="O74" s="55" t="s">
        <v>344</v>
      </c>
      <c r="P74" s="101">
        <v>1</v>
      </c>
      <c r="Q74" s="301">
        <v>1</v>
      </c>
      <c r="R74" s="267">
        <v>1</v>
      </c>
      <c r="S74" s="43">
        <v>1</v>
      </c>
      <c r="T74" s="45" t="str">
        <f t="shared" si="10"/>
        <v>0</v>
      </c>
      <c r="U74" s="96">
        <f t="shared" si="14"/>
        <v>4</v>
      </c>
      <c r="V74" s="291">
        <f t="shared" si="15"/>
        <v>1</v>
      </c>
      <c r="W74" s="261">
        <f t="shared" si="16"/>
        <v>0.25</v>
      </c>
      <c r="X74" s="240" t="s">
        <v>874</v>
      </c>
      <c r="Y74" s="241" t="s">
        <v>283</v>
      </c>
      <c r="Z74" s="241" t="s">
        <v>283</v>
      </c>
      <c r="AA74" s="210" t="s">
        <v>875</v>
      </c>
      <c r="AB74" s="203" t="s">
        <v>323</v>
      </c>
      <c r="AC74" s="208" t="s">
        <v>283</v>
      </c>
      <c r="AD74" s="234" t="s">
        <v>876</v>
      </c>
      <c r="AE74" s="243" t="s">
        <v>283</v>
      </c>
      <c r="AF74" s="243" t="s">
        <v>283</v>
      </c>
      <c r="AG74" s="234" t="s">
        <v>877</v>
      </c>
      <c r="AH74" s="203" t="s">
        <v>323</v>
      </c>
      <c r="AI74" s="208" t="s">
        <v>283</v>
      </c>
      <c r="AJ74" s="235" t="s">
        <v>878</v>
      </c>
      <c r="AK74" s="246" t="s">
        <v>858</v>
      </c>
      <c r="AL74" s="246" t="s">
        <v>627</v>
      </c>
      <c r="AM74" s="287" t="s">
        <v>879</v>
      </c>
      <c r="AN74" s="212" t="s">
        <v>323</v>
      </c>
      <c r="AO74" s="214" t="s">
        <v>880</v>
      </c>
      <c r="AP74" s="271" t="s">
        <v>881</v>
      </c>
      <c r="AQ74" s="266" t="s">
        <v>858</v>
      </c>
      <c r="AR74" s="266" t="s">
        <v>627</v>
      </c>
      <c r="AS74" s="271" t="s">
        <v>882</v>
      </c>
      <c r="AT74" s="212" t="s">
        <v>323</v>
      </c>
      <c r="AU74" s="222" t="s">
        <v>470</v>
      </c>
      <c r="AV74" s="16"/>
      <c r="AW74" s="16"/>
      <c r="AX74" s="16"/>
      <c r="AY74" s="16"/>
      <c r="AZ74" s="16"/>
    </row>
    <row r="75" spans="1:52" ht="74.099999999999994" customHeight="1" x14ac:dyDescent="0.25">
      <c r="A75" s="238">
        <f t="shared" si="17"/>
        <v>70</v>
      </c>
      <c r="B75" s="56" t="s">
        <v>246</v>
      </c>
      <c r="C75" s="56" t="s">
        <v>103</v>
      </c>
      <c r="D75" s="57" t="s">
        <v>247</v>
      </c>
      <c r="E75" s="56" t="s">
        <v>80</v>
      </c>
      <c r="F75" s="56" t="s">
        <v>133</v>
      </c>
      <c r="G75" s="56" t="s">
        <v>265</v>
      </c>
      <c r="H75" s="57" t="s">
        <v>343</v>
      </c>
      <c r="I75" s="71">
        <v>0.25</v>
      </c>
      <c r="J75" s="72">
        <v>1</v>
      </c>
      <c r="K75" s="101">
        <v>1</v>
      </c>
      <c r="L75" s="101">
        <v>1</v>
      </c>
      <c r="M75" s="101">
        <v>1</v>
      </c>
      <c r="N75" s="101">
        <f t="shared" si="18"/>
        <v>4</v>
      </c>
      <c r="O75" s="55" t="s">
        <v>344</v>
      </c>
      <c r="P75" s="101">
        <v>1</v>
      </c>
      <c r="Q75" s="301">
        <v>1</v>
      </c>
      <c r="R75" s="267">
        <v>1</v>
      </c>
      <c r="S75" s="43">
        <v>1</v>
      </c>
      <c r="T75" s="45" t="str">
        <f t="shared" si="10"/>
        <v>0</v>
      </c>
      <c r="U75" s="96">
        <f t="shared" si="14"/>
        <v>4</v>
      </c>
      <c r="V75" s="291">
        <f t="shared" si="15"/>
        <v>1</v>
      </c>
      <c r="W75" s="261">
        <f t="shared" si="16"/>
        <v>0.25</v>
      </c>
      <c r="X75" s="240" t="s">
        <v>883</v>
      </c>
      <c r="Y75" s="241" t="s">
        <v>283</v>
      </c>
      <c r="Z75" s="241" t="s">
        <v>283</v>
      </c>
      <c r="AA75" s="210" t="s">
        <v>884</v>
      </c>
      <c r="AB75" s="203" t="s">
        <v>323</v>
      </c>
      <c r="AC75" s="208" t="s">
        <v>283</v>
      </c>
      <c r="AD75" s="234" t="s">
        <v>885</v>
      </c>
      <c r="AE75" s="243" t="s">
        <v>283</v>
      </c>
      <c r="AF75" s="243" t="s">
        <v>283</v>
      </c>
      <c r="AG75" s="234" t="s">
        <v>886</v>
      </c>
      <c r="AH75" s="203" t="s">
        <v>323</v>
      </c>
      <c r="AI75" s="208" t="s">
        <v>283</v>
      </c>
      <c r="AJ75" s="235" t="s">
        <v>887</v>
      </c>
      <c r="AK75" s="246" t="s">
        <v>858</v>
      </c>
      <c r="AL75" s="246" t="s">
        <v>627</v>
      </c>
      <c r="AM75" s="235" t="s">
        <v>888</v>
      </c>
      <c r="AN75" s="212" t="s">
        <v>323</v>
      </c>
      <c r="AO75" s="214" t="s">
        <v>889</v>
      </c>
      <c r="AP75" s="271" t="s">
        <v>890</v>
      </c>
      <c r="AQ75" s="266" t="s">
        <v>858</v>
      </c>
      <c r="AR75" s="266" t="s">
        <v>627</v>
      </c>
      <c r="AS75" s="271" t="s">
        <v>891</v>
      </c>
      <c r="AT75" s="212" t="s">
        <v>323</v>
      </c>
      <c r="AU75" s="222" t="s">
        <v>470</v>
      </c>
      <c r="AV75" s="16"/>
      <c r="AW75" s="16"/>
      <c r="AX75" s="16"/>
      <c r="AY75" s="16"/>
      <c r="AZ75" s="16"/>
    </row>
    <row r="76" spans="1:52" ht="74.099999999999994" customHeight="1" x14ac:dyDescent="0.25">
      <c r="A76" s="238">
        <f t="shared" si="17"/>
        <v>71</v>
      </c>
      <c r="B76" s="56" t="s">
        <v>246</v>
      </c>
      <c r="C76" s="56" t="s">
        <v>103</v>
      </c>
      <c r="D76" s="57" t="s">
        <v>247</v>
      </c>
      <c r="E76" s="56" t="s">
        <v>80</v>
      </c>
      <c r="F76" s="56" t="s">
        <v>133</v>
      </c>
      <c r="G76" s="56" t="s">
        <v>266</v>
      </c>
      <c r="H76" s="57" t="s">
        <v>343</v>
      </c>
      <c r="I76" s="71">
        <v>0.25</v>
      </c>
      <c r="J76" s="72">
        <v>3</v>
      </c>
      <c r="K76" s="72">
        <v>3</v>
      </c>
      <c r="L76" s="72">
        <v>3</v>
      </c>
      <c r="M76" s="72">
        <v>3</v>
      </c>
      <c r="N76" s="101">
        <f t="shared" si="18"/>
        <v>12</v>
      </c>
      <c r="O76" s="55" t="s">
        <v>344</v>
      </c>
      <c r="P76" s="301">
        <v>3</v>
      </c>
      <c r="Q76" s="301">
        <v>3</v>
      </c>
      <c r="R76" s="267">
        <v>3</v>
      </c>
      <c r="S76" s="43">
        <v>3</v>
      </c>
      <c r="T76" s="45" t="str">
        <f t="shared" si="10"/>
        <v>0</v>
      </c>
      <c r="U76" s="96">
        <f t="shared" si="14"/>
        <v>12</v>
      </c>
      <c r="V76" s="291">
        <f t="shared" si="15"/>
        <v>1</v>
      </c>
      <c r="W76" s="261">
        <f t="shared" si="16"/>
        <v>0.25</v>
      </c>
      <c r="X76" s="240" t="s">
        <v>892</v>
      </c>
      <c r="Y76" s="241" t="s">
        <v>283</v>
      </c>
      <c r="Z76" s="241" t="s">
        <v>283</v>
      </c>
      <c r="AA76" s="210" t="s">
        <v>893</v>
      </c>
      <c r="AB76" s="203" t="s">
        <v>323</v>
      </c>
      <c r="AC76" s="208" t="s">
        <v>283</v>
      </c>
      <c r="AD76" s="234" t="s">
        <v>894</v>
      </c>
      <c r="AE76" s="243" t="s">
        <v>283</v>
      </c>
      <c r="AF76" s="243" t="s">
        <v>283</v>
      </c>
      <c r="AG76" s="234" t="s">
        <v>895</v>
      </c>
      <c r="AH76" s="203" t="s">
        <v>323</v>
      </c>
      <c r="AI76" s="208" t="s">
        <v>283</v>
      </c>
      <c r="AJ76" s="235" t="s">
        <v>896</v>
      </c>
      <c r="AK76" s="246" t="s">
        <v>858</v>
      </c>
      <c r="AL76" s="246" t="s">
        <v>627</v>
      </c>
      <c r="AM76" s="235" t="s">
        <v>897</v>
      </c>
      <c r="AN76" s="212" t="s">
        <v>323</v>
      </c>
      <c r="AO76" s="214" t="s">
        <v>898</v>
      </c>
      <c r="AP76" s="271" t="s">
        <v>899</v>
      </c>
      <c r="AQ76" s="266" t="s">
        <v>858</v>
      </c>
      <c r="AR76" s="266" t="s">
        <v>627</v>
      </c>
      <c r="AS76" s="271" t="s">
        <v>900</v>
      </c>
      <c r="AT76" s="212" t="s">
        <v>323</v>
      </c>
      <c r="AU76" s="222" t="s">
        <v>470</v>
      </c>
      <c r="AV76" s="16"/>
      <c r="AW76" s="16"/>
      <c r="AX76" s="16"/>
      <c r="AY76" s="16"/>
      <c r="AZ76" s="16"/>
    </row>
    <row r="77" spans="1:52" ht="142.5" x14ac:dyDescent="0.25">
      <c r="A77" s="238">
        <f t="shared" si="17"/>
        <v>72</v>
      </c>
      <c r="B77" s="302" t="s">
        <v>246</v>
      </c>
      <c r="C77" s="302" t="s">
        <v>108</v>
      </c>
      <c r="D77" s="210" t="s">
        <v>247</v>
      </c>
      <c r="E77" s="75" t="s">
        <v>80</v>
      </c>
      <c r="F77" s="75" t="s">
        <v>133</v>
      </c>
      <c r="G77" s="303" t="s">
        <v>248</v>
      </c>
      <c r="H77" s="57" t="s">
        <v>319</v>
      </c>
      <c r="I77" s="304">
        <v>0.4</v>
      </c>
      <c r="J77" s="305">
        <v>0.25</v>
      </c>
      <c r="K77" s="306">
        <v>0.25</v>
      </c>
      <c r="L77" s="306">
        <v>0.25</v>
      </c>
      <c r="M77" s="306">
        <v>0.25</v>
      </c>
      <c r="N77" s="305">
        <f t="shared" si="18"/>
        <v>1</v>
      </c>
      <c r="O77" s="238" t="s">
        <v>344</v>
      </c>
      <c r="P77" s="300">
        <v>0.25</v>
      </c>
      <c r="Q77" s="300">
        <v>0.25</v>
      </c>
      <c r="R77" s="177">
        <v>0.25</v>
      </c>
      <c r="S77" s="177">
        <v>0.25</v>
      </c>
      <c r="T77" s="45" t="str">
        <f t="shared" si="10"/>
        <v>0</v>
      </c>
      <c r="U77" s="112">
        <f t="shared" si="14"/>
        <v>1</v>
      </c>
      <c r="V77" s="291">
        <f t="shared" si="15"/>
        <v>1</v>
      </c>
      <c r="W77" s="278">
        <f t="shared" si="16"/>
        <v>0.4</v>
      </c>
      <c r="X77" s="307" t="s">
        <v>901</v>
      </c>
      <c r="Y77" s="241" t="s">
        <v>283</v>
      </c>
      <c r="Z77" s="241" t="s">
        <v>283</v>
      </c>
      <c r="AA77" s="210" t="s">
        <v>902</v>
      </c>
      <c r="AB77" s="203" t="s">
        <v>323</v>
      </c>
      <c r="AC77" s="205" t="s">
        <v>283</v>
      </c>
      <c r="AD77" s="237" t="s">
        <v>903</v>
      </c>
      <c r="AE77" s="243" t="s">
        <v>283</v>
      </c>
      <c r="AF77" s="243" t="s">
        <v>283</v>
      </c>
      <c r="AG77" s="237" t="s">
        <v>904</v>
      </c>
      <c r="AH77" s="203" t="s">
        <v>323</v>
      </c>
      <c r="AI77" s="205" t="s">
        <v>283</v>
      </c>
      <c r="AJ77" s="264" t="s">
        <v>905</v>
      </c>
      <c r="AK77" s="308" t="s">
        <v>906</v>
      </c>
      <c r="AL77" s="308" t="s">
        <v>907</v>
      </c>
      <c r="AM77" s="264" t="s">
        <v>908</v>
      </c>
      <c r="AN77" s="212" t="s">
        <v>323</v>
      </c>
      <c r="AO77" s="214" t="s">
        <v>909</v>
      </c>
      <c r="AP77" s="244" t="s">
        <v>910</v>
      </c>
      <c r="AQ77" s="236" t="s">
        <v>906</v>
      </c>
      <c r="AR77" s="308" t="s">
        <v>911</v>
      </c>
      <c r="AS77" s="264" t="s">
        <v>912</v>
      </c>
      <c r="AT77" s="212" t="s">
        <v>323</v>
      </c>
      <c r="AU77" s="222" t="s">
        <v>470</v>
      </c>
      <c r="AV77" s="16"/>
      <c r="AW77" s="16"/>
      <c r="AX77" s="16"/>
      <c r="AY77" s="16"/>
      <c r="AZ77" s="16"/>
    </row>
    <row r="78" spans="1:52" ht="213.75" x14ac:dyDescent="0.25">
      <c r="A78" s="238">
        <f t="shared" si="17"/>
        <v>73</v>
      </c>
      <c r="B78" s="302" t="s">
        <v>246</v>
      </c>
      <c r="C78" s="302" t="s">
        <v>108</v>
      </c>
      <c r="D78" s="210" t="s">
        <v>247</v>
      </c>
      <c r="E78" s="75" t="s">
        <v>169</v>
      </c>
      <c r="F78" s="75" t="s">
        <v>133</v>
      </c>
      <c r="G78" s="303" t="s">
        <v>253</v>
      </c>
      <c r="H78" s="57" t="s">
        <v>319</v>
      </c>
      <c r="I78" s="304">
        <v>0.15</v>
      </c>
      <c r="J78" s="306">
        <v>0.25</v>
      </c>
      <c r="K78" s="306">
        <v>0.25</v>
      </c>
      <c r="L78" s="306">
        <v>0.25</v>
      </c>
      <c r="M78" s="306">
        <v>0.25</v>
      </c>
      <c r="N78" s="305">
        <f t="shared" si="18"/>
        <v>1</v>
      </c>
      <c r="O78" s="238" t="s">
        <v>344</v>
      </c>
      <c r="P78" s="300">
        <v>0.25</v>
      </c>
      <c r="Q78" s="300">
        <v>0.25</v>
      </c>
      <c r="R78" s="177">
        <v>0.25</v>
      </c>
      <c r="S78" s="177">
        <v>0.25</v>
      </c>
      <c r="T78" s="45" t="str">
        <f t="shared" si="10"/>
        <v>0</v>
      </c>
      <c r="U78" s="112">
        <f t="shared" si="14"/>
        <v>1</v>
      </c>
      <c r="V78" s="291">
        <f t="shared" si="15"/>
        <v>1</v>
      </c>
      <c r="W78" s="278">
        <f t="shared" si="16"/>
        <v>0.15</v>
      </c>
      <c r="X78" s="240" t="s">
        <v>913</v>
      </c>
      <c r="Y78" s="241" t="s">
        <v>283</v>
      </c>
      <c r="Z78" s="241" t="s">
        <v>283</v>
      </c>
      <c r="AA78" s="210" t="s">
        <v>914</v>
      </c>
      <c r="AB78" s="203" t="s">
        <v>323</v>
      </c>
      <c r="AC78" s="205" t="s">
        <v>283</v>
      </c>
      <c r="AD78" s="234" t="s">
        <v>915</v>
      </c>
      <c r="AE78" s="243" t="s">
        <v>283</v>
      </c>
      <c r="AF78" s="243" t="s">
        <v>283</v>
      </c>
      <c r="AG78" s="237" t="s">
        <v>916</v>
      </c>
      <c r="AH78" s="203" t="s">
        <v>323</v>
      </c>
      <c r="AI78" s="205" t="s">
        <v>283</v>
      </c>
      <c r="AJ78" s="270" t="s">
        <v>917</v>
      </c>
      <c r="AK78" s="308" t="s">
        <v>918</v>
      </c>
      <c r="AL78" s="308" t="s">
        <v>907</v>
      </c>
      <c r="AM78" s="264" t="s">
        <v>919</v>
      </c>
      <c r="AN78" s="212" t="s">
        <v>323</v>
      </c>
      <c r="AO78" s="214" t="s">
        <v>920</v>
      </c>
      <c r="AP78" s="270" t="s">
        <v>921</v>
      </c>
      <c r="AQ78" s="308" t="s">
        <v>918</v>
      </c>
      <c r="AR78" s="308" t="s">
        <v>911</v>
      </c>
      <c r="AS78" s="264" t="s">
        <v>922</v>
      </c>
      <c r="AT78" s="212" t="s">
        <v>323</v>
      </c>
      <c r="AU78" s="222" t="s">
        <v>470</v>
      </c>
      <c r="AV78" s="16"/>
      <c r="AW78" s="16"/>
      <c r="AX78" s="16"/>
      <c r="AY78" s="16"/>
      <c r="AZ78" s="16"/>
    </row>
    <row r="79" spans="1:52" ht="156.75" x14ac:dyDescent="0.25">
      <c r="A79" s="238">
        <f t="shared" si="17"/>
        <v>74</v>
      </c>
      <c r="B79" s="302" t="s">
        <v>246</v>
      </c>
      <c r="C79" s="302" t="s">
        <v>108</v>
      </c>
      <c r="D79" s="210" t="s">
        <v>247</v>
      </c>
      <c r="E79" s="75" t="s">
        <v>80</v>
      </c>
      <c r="F79" s="75" t="s">
        <v>133</v>
      </c>
      <c r="G79" s="303" t="s">
        <v>249</v>
      </c>
      <c r="H79" s="57" t="s">
        <v>319</v>
      </c>
      <c r="I79" s="304">
        <v>0.1</v>
      </c>
      <c r="J79" s="306">
        <v>0</v>
      </c>
      <c r="K79" s="306">
        <v>0</v>
      </c>
      <c r="L79" s="306">
        <v>0</v>
      </c>
      <c r="M79" s="306">
        <v>1</v>
      </c>
      <c r="N79" s="305">
        <f t="shared" si="18"/>
        <v>1</v>
      </c>
      <c r="O79" s="238" t="s">
        <v>344</v>
      </c>
      <c r="P79" s="300">
        <v>0</v>
      </c>
      <c r="Q79" s="300">
        <v>0</v>
      </c>
      <c r="R79" s="177">
        <v>0</v>
      </c>
      <c r="S79" s="177">
        <v>0</v>
      </c>
      <c r="T79" s="45" t="str">
        <f t="shared" si="10"/>
        <v>0</v>
      </c>
      <c r="U79" s="112">
        <f t="shared" si="14"/>
        <v>0</v>
      </c>
      <c r="V79" s="291">
        <f t="shared" si="15"/>
        <v>0</v>
      </c>
      <c r="W79" s="278">
        <f t="shared" si="16"/>
        <v>0</v>
      </c>
      <c r="X79" s="240" t="s">
        <v>923</v>
      </c>
      <c r="Y79" s="309" t="s">
        <v>283</v>
      </c>
      <c r="Z79" s="241" t="s">
        <v>283</v>
      </c>
      <c r="AA79" s="210" t="s">
        <v>924</v>
      </c>
      <c r="AB79" s="204" t="s">
        <v>185</v>
      </c>
      <c r="AC79" s="205" t="s">
        <v>283</v>
      </c>
      <c r="AD79" s="234" t="s">
        <v>925</v>
      </c>
      <c r="AE79" s="243" t="s">
        <v>283</v>
      </c>
      <c r="AF79" s="243" t="s">
        <v>283</v>
      </c>
      <c r="AG79" s="237" t="s">
        <v>924</v>
      </c>
      <c r="AH79" s="204" t="s">
        <v>185</v>
      </c>
      <c r="AI79" s="205" t="s">
        <v>283</v>
      </c>
      <c r="AJ79" s="270" t="s">
        <v>925</v>
      </c>
      <c r="AK79" s="308" t="s">
        <v>918</v>
      </c>
      <c r="AL79" s="308" t="s">
        <v>907</v>
      </c>
      <c r="AM79" s="264" t="s">
        <v>924</v>
      </c>
      <c r="AN79" s="215" t="s">
        <v>185</v>
      </c>
      <c r="AO79" s="214" t="s">
        <v>926</v>
      </c>
      <c r="AP79" s="270" t="s">
        <v>927</v>
      </c>
      <c r="AQ79" s="308" t="s">
        <v>928</v>
      </c>
      <c r="AR79" s="308" t="s">
        <v>911</v>
      </c>
      <c r="AS79" s="310"/>
      <c r="AT79" s="212" t="s">
        <v>323</v>
      </c>
      <c r="AU79" s="222" t="s">
        <v>929</v>
      </c>
      <c r="AV79" s="16"/>
      <c r="AW79" s="16"/>
      <c r="AX79" s="16"/>
      <c r="AY79" s="16"/>
      <c r="AZ79" s="16"/>
    </row>
    <row r="80" spans="1:52" s="40" customFormat="1" ht="142.5" x14ac:dyDescent="0.25">
      <c r="A80" s="78">
        <f t="shared" si="17"/>
        <v>75</v>
      </c>
      <c r="B80" s="75" t="s">
        <v>246</v>
      </c>
      <c r="C80" s="75" t="s">
        <v>108</v>
      </c>
      <c r="D80" s="299" t="s">
        <v>247</v>
      </c>
      <c r="E80" s="75" t="s">
        <v>80</v>
      </c>
      <c r="F80" s="75" t="s">
        <v>133</v>
      </c>
      <c r="G80" s="107" t="s">
        <v>250</v>
      </c>
      <c r="H80" s="57" t="s">
        <v>319</v>
      </c>
      <c r="I80" s="76">
        <v>0.15</v>
      </c>
      <c r="J80" s="77">
        <v>0.1</v>
      </c>
      <c r="K80" s="77">
        <v>0.1</v>
      </c>
      <c r="L80" s="77">
        <v>0.1</v>
      </c>
      <c r="M80" s="77">
        <v>0.1</v>
      </c>
      <c r="N80" s="311">
        <v>0.1</v>
      </c>
      <c r="O80" s="78" t="s">
        <v>405</v>
      </c>
      <c r="P80" s="300">
        <v>0.1</v>
      </c>
      <c r="Q80" s="300">
        <v>0.1</v>
      </c>
      <c r="R80" s="115">
        <v>0.1</v>
      </c>
      <c r="S80" s="115">
        <v>0.1</v>
      </c>
      <c r="T80" s="312" t="str">
        <f t="shared" si="10"/>
        <v>4</v>
      </c>
      <c r="U80" s="111">
        <f t="shared" si="14"/>
        <v>0.1</v>
      </c>
      <c r="V80" s="53">
        <f t="shared" si="15"/>
        <v>1</v>
      </c>
      <c r="W80" s="54">
        <f t="shared" si="16"/>
        <v>0.15</v>
      </c>
      <c r="X80" s="285" t="s">
        <v>930</v>
      </c>
      <c r="Y80" s="313" t="s">
        <v>283</v>
      </c>
      <c r="Z80" s="295" t="s">
        <v>283</v>
      </c>
      <c r="AA80" s="286" t="s">
        <v>931</v>
      </c>
      <c r="AB80" s="203" t="s">
        <v>323</v>
      </c>
      <c r="AC80" s="205" t="s">
        <v>283</v>
      </c>
      <c r="AD80" s="234" t="s">
        <v>932</v>
      </c>
      <c r="AE80" s="243" t="s">
        <v>283</v>
      </c>
      <c r="AF80" s="243" t="s">
        <v>283</v>
      </c>
      <c r="AG80" s="237" t="s">
        <v>931</v>
      </c>
      <c r="AH80" s="203" t="s">
        <v>323</v>
      </c>
      <c r="AI80" s="205" t="s">
        <v>283</v>
      </c>
      <c r="AJ80" s="270" t="s">
        <v>933</v>
      </c>
      <c r="AK80" s="308" t="s">
        <v>934</v>
      </c>
      <c r="AL80" s="308" t="s">
        <v>907</v>
      </c>
      <c r="AM80" s="264" t="s">
        <v>931</v>
      </c>
      <c r="AN80" s="212" t="s">
        <v>323</v>
      </c>
      <c r="AO80" s="214" t="s">
        <v>935</v>
      </c>
      <c r="AP80" s="270" t="s">
        <v>936</v>
      </c>
      <c r="AQ80" s="308" t="s">
        <v>934</v>
      </c>
      <c r="AR80" s="308" t="s">
        <v>911</v>
      </c>
      <c r="AS80" s="264" t="s">
        <v>931</v>
      </c>
      <c r="AT80" s="212" t="s">
        <v>323</v>
      </c>
      <c r="AU80" s="222" t="s">
        <v>470</v>
      </c>
      <c r="AV80" s="187"/>
      <c r="AW80" s="187"/>
      <c r="AX80" s="187"/>
      <c r="AY80" s="187"/>
      <c r="AZ80" s="187"/>
    </row>
    <row r="81" spans="1:52" ht="156.75" x14ac:dyDescent="0.25">
      <c r="A81" s="238">
        <f t="shared" si="17"/>
        <v>76</v>
      </c>
      <c r="B81" s="302" t="s">
        <v>246</v>
      </c>
      <c r="C81" s="302" t="s">
        <v>108</v>
      </c>
      <c r="D81" s="210" t="s">
        <v>247</v>
      </c>
      <c r="E81" s="75" t="s">
        <v>80</v>
      </c>
      <c r="F81" s="75" t="s">
        <v>133</v>
      </c>
      <c r="G81" s="303" t="s">
        <v>251</v>
      </c>
      <c r="H81" s="57" t="s">
        <v>319</v>
      </c>
      <c r="I81" s="304">
        <v>0.15</v>
      </c>
      <c r="J81" s="306">
        <v>0.15</v>
      </c>
      <c r="K81" s="306">
        <v>0.35</v>
      </c>
      <c r="L81" s="306">
        <v>0.35</v>
      </c>
      <c r="M81" s="306">
        <v>0.15</v>
      </c>
      <c r="N81" s="314">
        <f>SUM(J81:M81)</f>
        <v>1</v>
      </c>
      <c r="O81" s="238" t="s">
        <v>344</v>
      </c>
      <c r="P81" s="300">
        <v>0.3</v>
      </c>
      <c r="Q81" s="315">
        <v>0.65300000000000002</v>
      </c>
      <c r="R81" s="177">
        <v>0.05</v>
      </c>
      <c r="S81" s="177">
        <v>0.01</v>
      </c>
      <c r="T81" s="45" t="str">
        <f t="shared" si="10"/>
        <v>0</v>
      </c>
      <c r="U81" s="112">
        <f t="shared" si="14"/>
        <v>1.0130000000000001</v>
      </c>
      <c r="V81" s="291">
        <f t="shared" si="15"/>
        <v>1.0130000000000001</v>
      </c>
      <c r="W81" s="278">
        <f t="shared" si="16"/>
        <v>0.15195</v>
      </c>
      <c r="X81" s="240" t="s">
        <v>937</v>
      </c>
      <c r="Y81" s="309" t="s">
        <v>283</v>
      </c>
      <c r="Z81" s="241" t="s">
        <v>283</v>
      </c>
      <c r="AA81" s="210" t="s">
        <v>938</v>
      </c>
      <c r="AB81" s="203" t="s">
        <v>323</v>
      </c>
      <c r="AC81" s="205" t="s">
        <v>283</v>
      </c>
      <c r="AD81" s="234" t="s">
        <v>939</v>
      </c>
      <c r="AE81" s="243" t="s">
        <v>283</v>
      </c>
      <c r="AF81" s="243" t="s">
        <v>283</v>
      </c>
      <c r="AG81" s="237" t="s">
        <v>938</v>
      </c>
      <c r="AH81" s="203" t="s">
        <v>323</v>
      </c>
      <c r="AI81" s="205" t="s">
        <v>283</v>
      </c>
      <c r="AJ81" s="270" t="s">
        <v>940</v>
      </c>
      <c r="AK81" s="308" t="s">
        <v>941</v>
      </c>
      <c r="AL81" s="308" t="s">
        <v>907</v>
      </c>
      <c r="AM81" s="264" t="s">
        <v>938</v>
      </c>
      <c r="AN81" s="212" t="s">
        <v>323</v>
      </c>
      <c r="AO81" s="214" t="s">
        <v>942</v>
      </c>
      <c r="AP81" s="270" t="s">
        <v>943</v>
      </c>
      <c r="AQ81" s="308" t="s">
        <v>941</v>
      </c>
      <c r="AR81" s="308" t="s">
        <v>911</v>
      </c>
      <c r="AS81" s="264" t="s">
        <v>938</v>
      </c>
      <c r="AT81" s="212" t="s">
        <v>323</v>
      </c>
      <c r="AU81" s="222" t="s">
        <v>470</v>
      </c>
      <c r="AV81" s="16"/>
      <c r="AW81" s="16"/>
      <c r="AX81" s="16"/>
      <c r="AY81" s="16"/>
      <c r="AZ81" s="16"/>
    </row>
    <row r="82" spans="1:52" ht="313.5" x14ac:dyDescent="0.25">
      <c r="A82" s="238">
        <f t="shared" si="17"/>
        <v>77</v>
      </c>
      <c r="B82" s="302" t="s">
        <v>246</v>
      </c>
      <c r="C82" s="302" t="s">
        <v>108</v>
      </c>
      <c r="D82" s="210" t="s">
        <v>247</v>
      </c>
      <c r="E82" s="75" t="s">
        <v>80</v>
      </c>
      <c r="F82" s="75" t="s">
        <v>133</v>
      </c>
      <c r="G82" s="303" t="s">
        <v>252</v>
      </c>
      <c r="H82" s="57" t="s">
        <v>319</v>
      </c>
      <c r="I82" s="304">
        <v>0.05</v>
      </c>
      <c r="J82" s="306">
        <v>0.25</v>
      </c>
      <c r="K82" s="306">
        <v>0.25</v>
      </c>
      <c r="L82" s="306">
        <v>0.25</v>
      </c>
      <c r="M82" s="306">
        <v>0.25</v>
      </c>
      <c r="N82" s="305">
        <f>SUM(J82:M82)</f>
        <v>1</v>
      </c>
      <c r="O82" s="238" t="s">
        <v>344</v>
      </c>
      <c r="P82" s="76">
        <v>0.25</v>
      </c>
      <c r="Q82" s="76">
        <v>0.25</v>
      </c>
      <c r="R82" s="177">
        <v>0.25</v>
      </c>
      <c r="S82" s="177">
        <v>0.25</v>
      </c>
      <c r="T82" s="45" t="str">
        <f t="shared" si="10"/>
        <v>0</v>
      </c>
      <c r="U82" s="112">
        <f t="shared" si="14"/>
        <v>1</v>
      </c>
      <c r="V82" s="291">
        <f t="shared" si="15"/>
        <v>1</v>
      </c>
      <c r="W82" s="278">
        <f t="shared" si="16"/>
        <v>0.05</v>
      </c>
      <c r="X82" s="240" t="s">
        <v>944</v>
      </c>
      <c r="Y82" s="241" t="s">
        <v>283</v>
      </c>
      <c r="Z82" s="241" t="s">
        <v>283</v>
      </c>
      <c r="AA82" s="210" t="s">
        <v>945</v>
      </c>
      <c r="AB82" s="203" t="s">
        <v>323</v>
      </c>
      <c r="AC82" s="205" t="s">
        <v>283</v>
      </c>
      <c r="AD82" s="234" t="s">
        <v>944</v>
      </c>
      <c r="AE82" s="243" t="s">
        <v>283</v>
      </c>
      <c r="AF82" s="243" t="s">
        <v>283</v>
      </c>
      <c r="AG82" s="237" t="s">
        <v>946</v>
      </c>
      <c r="AH82" s="203" t="s">
        <v>323</v>
      </c>
      <c r="AI82" s="205" t="s">
        <v>283</v>
      </c>
      <c r="AJ82" s="270" t="s">
        <v>947</v>
      </c>
      <c r="AK82" s="308" t="s">
        <v>941</v>
      </c>
      <c r="AL82" s="308" t="s">
        <v>907</v>
      </c>
      <c r="AM82" s="264" t="s">
        <v>948</v>
      </c>
      <c r="AN82" s="212" t="s">
        <v>323</v>
      </c>
      <c r="AO82" s="214" t="s">
        <v>949</v>
      </c>
      <c r="AP82" s="270" t="s">
        <v>947</v>
      </c>
      <c r="AQ82" s="308" t="s">
        <v>941</v>
      </c>
      <c r="AR82" s="308" t="s">
        <v>907</v>
      </c>
      <c r="AS82" s="264" t="s">
        <v>950</v>
      </c>
      <c r="AT82" s="212" t="s">
        <v>323</v>
      </c>
      <c r="AU82" s="222" t="s">
        <v>470</v>
      </c>
      <c r="AV82" s="16"/>
      <c r="AW82" s="16"/>
      <c r="AX82" s="16"/>
      <c r="AY82" s="16"/>
      <c r="AZ82" s="16"/>
    </row>
    <row r="83" spans="1:52" ht="185.25" x14ac:dyDescent="0.25">
      <c r="A83" s="55">
        <f t="shared" si="17"/>
        <v>78</v>
      </c>
      <c r="B83" s="56" t="s">
        <v>246</v>
      </c>
      <c r="C83" s="56" t="s">
        <v>28</v>
      </c>
      <c r="D83" s="56" t="s">
        <v>230</v>
      </c>
      <c r="E83" s="56" t="s">
        <v>80</v>
      </c>
      <c r="F83" s="56" t="s">
        <v>231</v>
      </c>
      <c r="G83" s="98" t="s">
        <v>255</v>
      </c>
      <c r="H83" s="57" t="s">
        <v>343</v>
      </c>
      <c r="I83" s="71">
        <v>0.2</v>
      </c>
      <c r="J83" s="101">
        <v>1</v>
      </c>
      <c r="K83" s="101">
        <v>1</v>
      </c>
      <c r="L83" s="101">
        <v>1</v>
      </c>
      <c r="M83" s="101">
        <v>1</v>
      </c>
      <c r="N83" s="102">
        <f>SUM(J83:M83)</f>
        <v>4</v>
      </c>
      <c r="O83" s="55" t="s">
        <v>344</v>
      </c>
      <c r="P83" s="101">
        <v>1</v>
      </c>
      <c r="Q83" s="56">
        <v>1</v>
      </c>
      <c r="R83" s="43">
        <v>1</v>
      </c>
      <c r="S83" s="43">
        <v>1</v>
      </c>
      <c r="T83" s="45" t="str">
        <f t="shared" si="10"/>
        <v>0</v>
      </c>
      <c r="U83" s="96">
        <f t="shared" si="14"/>
        <v>4</v>
      </c>
      <c r="V83" s="291">
        <f t="shared" si="15"/>
        <v>1</v>
      </c>
      <c r="W83" s="261">
        <f t="shared" si="16"/>
        <v>0.2</v>
      </c>
      <c r="X83" s="210" t="s">
        <v>951</v>
      </c>
      <c r="Y83" s="210" t="s">
        <v>283</v>
      </c>
      <c r="Z83" s="210" t="s">
        <v>283</v>
      </c>
      <c r="AA83" s="210" t="s">
        <v>952</v>
      </c>
      <c r="AB83" s="203" t="s">
        <v>323</v>
      </c>
      <c r="AC83" s="205" t="s">
        <v>283</v>
      </c>
      <c r="AD83" s="237" t="s">
        <v>953</v>
      </c>
      <c r="AE83" s="233" t="s">
        <v>283</v>
      </c>
      <c r="AF83" s="233" t="s">
        <v>283</v>
      </c>
      <c r="AG83" s="237" t="s">
        <v>954</v>
      </c>
      <c r="AH83" s="203" t="s">
        <v>323</v>
      </c>
      <c r="AI83" s="205" t="s">
        <v>283</v>
      </c>
      <c r="AJ83" s="235" t="s">
        <v>955</v>
      </c>
      <c r="AK83" s="246" t="s">
        <v>185</v>
      </c>
      <c r="AL83" s="246" t="s">
        <v>185</v>
      </c>
      <c r="AM83" s="287" t="s">
        <v>954</v>
      </c>
      <c r="AN83" s="212" t="s">
        <v>323</v>
      </c>
      <c r="AO83" s="214" t="s">
        <v>956</v>
      </c>
      <c r="AP83" s="244" t="s">
        <v>957</v>
      </c>
      <c r="AQ83" s="246" t="s">
        <v>554</v>
      </c>
      <c r="AR83" s="246" t="s">
        <v>185</v>
      </c>
      <c r="AS83" s="316" t="s">
        <v>958</v>
      </c>
      <c r="AT83" s="212" t="s">
        <v>323</v>
      </c>
      <c r="AU83" s="222" t="s">
        <v>470</v>
      </c>
      <c r="AV83" s="16"/>
      <c r="AW83" s="16"/>
      <c r="AX83" s="16"/>
      <c r="AY83" s="16"/>
      <c r="AZ83" s="16"/>
    </row>
    <row r="84" spans="1:52" ht="270.75" x14ac:dyDescent="0.25">
      <c r="A84" s="55">
        <f t="shared" si="17"/>
        <v>79</v>
      </c>
      <c r="B84" s="56" t="s">
        <v>246</v>
      </c>
      <c r="C84" s="56" t="s">
        <v>28</v>
      </c>
      <c r="D84" s="56" t="s">
        <v>230</v>
      </c>
      <c r="E84" s="56" t="s">
        <v>80</v>
      </c>
      <c r="F84" s="56" t="s">
        <v>231</v>
      </c>
      <c r="G84" s="98" t="s">
        <v>256</v>
      </c>
      <c r="H84" s="57" t="s">
        <v>343</v>
      </c>
      <c r="I84" s="71">
        <v>0.2</v>
      </c>
      <c r="J84" s="101">
        <v>1</v>
      </c>
      <c r="K84" s="101">
        <v>1</v>
      </c>
      <c r="L84" s="101">
        <v>1</v>
      </c>
      <c r="M84" s="101">
        <v>1</v>
      </c>
      <c r="N84" s="102">
        <f>SUM(J84:M84)</f>
        <v>4</v>
      </c>
      <c r="O84" s="55" t="s">
        <v>344</v>
      </c>
      <c r="P84" s="101">
        <v>1</v>
      </c>
      <c r="Q84" s="56">
        <v>1</v>
      </c>
      <c r="R84" s="43">
        <v>1</v>
      </c>
      <c r="S84" s="43">
        <v>1</v>
      </c>
      <c r="T84" s="45" t="str">
        <f t="shared" si="10"/>
        <v>0</v>
      </c>
      <c r="U84" s="96">
        <f t="shared" si="14"/>
        <v>4</v>
      </c>
      <c r="V84" s="291">
        <f t="shared" si="15"/>
        <v>1</v>
      </c>
      <c r="W84" s="261">
        <f t="shared" si="16"/>
        <v>0.2</v>
      </c>
      <c r="X84" s="240" t="s">
        <v>959</v>
      </c>
      <c r="Y84" s="210" t="s">
        <v>283</v>
      </c>
      <c r="Z84" s="210" t="s">
        <v>283</v>
      </c>
      <c r="AA84" s="210" t="s">
        <v>960</v>
      </c>
      <c r="AB84" s="203" t="s">
        <v>323</v>
      </c>
      <c r="AC84" s="205" t="s">
        <v>283</v>
      </c>
      <c r="AD84" s="237" t="s">
        <v>961</v>
      </c>
      <c r="AE84" s="233" t="s">
        <v>283</v>
      </c>
      <c r="AF84" s="233" t="s">
        <v>283</v>
      </c>
      <c r="AG84" s="237" t="s">
        <v>962</v>
      </c>
      <c r="AH84" s="203" t="s">
        <v>323</v>
      </c>
      <c r="AI84" s="205" t="s">
        <v>283</v>
      </c>
      <c r="AJ84" s="235" t="s">
        <v>963</v>
      </c>
      <c r="AK84" s="246" t="s">
        <v>185</v>
      </c>
      <c r="AL84" s="246" t="s">
        <v>185</v>
      </c>
      <c r="AM84" s="235" t="s">
        <v>964</v>
      </c>
      <c r="AN84" s="212" t="s">
        <v>323</v>
      </c>
      <c r="AO84" s="214" t="s">
        <v>965</v>
      </c>
      <c r="AP84" s="244" t="s">
        <v>966</v>
      </c>
      <c r="AQ84" s="246" t="s">
        <v>554</v>
      </c>
      <c r="AR84" s="246" t="s">
        <v>185</v>
      </c>
      <c r="AS84" s="244" t="s">
        <v>967</v>
      </c>
      <c r="AT84" s="212" t="s">
        <v>323</v>
      </c>
      <c r="AU84" s="222" t="s">
        <v>470</v>
      </c>
      <c r="AV84" s="16"/>
      <c r="AW84" s="16"/>
      <c r="AX84" s="16"/>
      <c r="AY84" s="16"/>
      <c r="AZ84" s="16"/>
    </row>
    <row r="85" spans="1:52" ht="171" x14ac:dyDescent="0.25">
      <c r="A85" s="55">
        <f t="shared" si="17"/>
        <v>80</v>
      </c>
      <c r="B85" s="56" t="s">
        <v>246</v>
      </c>
      <c r="C85" s="56" t="s">
        <v>28</v>
      </c>
      <c r="D85" s="56" t="s">
        <v>230</v>
      </c>
      <c r="E85" s="56" t="s">
        <v>80</v>
      </c>
      <c r="F85" s="56" t="s">
        <v>206</v>
      </c>
      <c r="G85" s="98" t="s">
        <v>254</v>
      </c>
      <c r="H85" s="57" t="s">
        <v>343</v>
      </c>
      <c r="I85" s="71">
        <v>0.2</v>
      </c>
      <c r="J85" s="101">
        <v>20</v>
      </c>
      <c r="K85" s="101">
        <v>20</v>
      </c>
      <c r="L85" s="101">
        <v>20</v>
      </c>
      <c r="M85" s="101">
        <v>20</v>
      </c>
      <c r="N85" s="103">
        <v>80</v>
      </c>
      <c r="O85" s="55" t="s">
        <v>344</v>
      </c>
      <c r="P85" s="101">
        <v>20</v>
      </c>
      <c r="Q85" s="56">
        <v>20</v>
      </c>
      <c r="R85" s="43">
        <v>44.47</v>
      </c>
      <c r="S85" s="43">
        <v>29.52</v>
      </c>
      <c r="T85" s="45" t="str">
        <f t="shared" si="10"/>
        <v>0</v>
      </c>
      <c r="U85" s="96">
        <f t="shared" si="14"/>
        <v>113.99</v>
      </c>
      <c r="V85" s="291">
        <f>(U85/N85)</f>
        <v>1.4248749999999999</v>
      </c>
      <c r="W85" s="261">
        <f t="shared" si="16"/>
        <v>0.28497499999999998</v>
      </c>
      <c r="X85" s="240" t="s">
        <v>968</v>
      </c>
      <c r="Y85" s="210" t="s">
        <v>283</v>
      </c>
      <c r="Z85" s="210" t="s">
        <v>283</v>
      </c>
      <c r="AA85" s="210" t="s">
        <v>969</v>
      </c>
      <c r="AB85" s="203" t="s">
        <v>323</v>
      </c>
      <c r="AC85" s="205" t="s">
        <v>283</v>
      </c>
      <c r="AD85" s="237" t="s">
        <v>970</v>
      </c>
      <c r="AE85" s="233" t="s">
        <v>283</v>
      </c>
      <c r="AF85" s="233" t="s">
        <v>283</v>
      </c>
      <c r="AG85" s="237" t="s">
        <v>969</v>
      </c>
      <c r="AH85" s="203" t="s">
        <v>323</v>
      </c>
      <c r="AI85" s="205" t="s">
        <v>283</v>
      </c>
      <c r="AJ85" s="235" t="s">
        <v>971</v>
      </c>
      <c r="AK85" s="246" t="s">
        <v>185</v>
      </c>
      <c r="AL85" s="246" t="s">
        <v>185</v>
      </c>
      <c r="AM85" s="235" t="s">
        <v>972</v>
      </c>
      <c r="AN85" s="212" t="s">
        <v>323</v>
      </c>
      <c r="AO85" s="214" t="s">
        <v>973</v>
      </c>
      <c r="AP85" s="244" t="s">
        <v>974</v>
      </c>
      <c r="AQ85" s="246" t="s">
        <v>554</v>
      </c>
      <c r="AR85" s="246" t="s">
        <v>185</v>
      </c>
      <c r="AS85" s="316" t="s">
        <v>975</v>
      </c>
      <c r="AT85" s="212" t="s">
        <v>323</v>
      </c>
      <c r="AU85" s="222" t="s">
        <v>470</v>
      </c>
      <c r="AV85" s="16"/>
      <c r="AW85" s="16"/>
      <c r="AX85" s="16"/>
      <c r="AY85" s="16"/>
      <c r="AZ85" s="16"/>
    </row>
    <row r="86" spans="1:52" ht="199.5" x14ac:dyDescent="0.25">
      <c r="A86" s="55">
        <f t="shared" si="17"/>
        <v>81</v>
      </c>
      <c r="B86" s="56" t="s">
        <v>246</v>
      </c>
      <c r="C86" s="56" t="s">
        <v>28</v>
      </c>
      <c r="D86" s="56" t="s">
        <v>230</v>
      </c>
      <c r="E86" s="56" t="s">
        <v>80</v>
      </c>
      <c r="F86" s="56" t="s">
        <v>231</v>
      </c>
      <c r="G86" s="98" t="s">
        <v>257</v>
      </c>
      <c r="H86" s="57" t="s">
        <v>343</v>
      </c>
      <c r="I86" s="71">
        <v>0.2</v>
      </c>
      <c r="J86" s="101">
        <v>2</v>
      </c>
      <c r="K86" s="101">
        <v>3</v>
      </c>
      <c r="L86" s="101">
        <v>3</v>
      </c>
      <c r="M86" s="101">
        <v>3</v>
      </c>
      <c r="N86" s="103">
        <v>11</v>
      </c>
      <c r="O86" s="55" t="s">
        <v>344</v>
      </c>
      <c r="P86" s="101">
        <v>2</v>
      </c>
      <c r="Q86" s="56">
        <v>3</v>
      </c>
      <c r="R86" s="43">
        <v>3</v>
      </c>
      <c r="S86" s="43">
        <v>3</v>
      </c>
      <c r="T86" s="45" t="str">
        <f t="shared" si="10"/>
        <v>0</v>
      </c>
      <c r="U86" s="96">
        <f t="shared" si="14"/>
        <v>11</v>
      </c>
      <c r="V86" s="291">
        <f t="shared" si="15"/>
        <v>1</v>
      </c>
      <c r="W86" s="261">
        <f t="shared" si="16"/>
        <v>0.2</v>
      </c>
      <c r="X86" s="240" t="s">
        <v>976</v>
      </c>
      <c r="Y86" s="210" t="s">
        <v>283</v>
      </c>
      <c r="Z86" s="210" t="s">
        <v>283</v>
      </c>
      <c r="AA86" s="210" t="s">
        <v>977</v>
      </c>
      <c r="AB86" s="203" t="s">
        <v>323</v>
      </c>
      <c r="AC86" s="205" t="s">
        <v>283</v>
      </c>
      <c r="AD86" s="237" t="s">
        <v>978</v>
      </c>
      <c r="AE86" s="233" t="s">
        <v>283</v>
      </c>
      <c r="AF86" s="233" t="s">
        <v>283</v>
      </c>
      <c r="AG86" s="237" t="s">
        <v>979</v>
      </c>
      <c r="AH86" s="203" t="s">
        <v>323</v>
      </c>
      <c r="AI86" s="205" t="s">
        <v>283</v>
      </c>
      <c r="AJ86" s="235" t="s">
        <v>980</v>
      </c>
      <c r="AK86" s="246" t="s">
        <v>185</v>
      </c>
      <c r="AL86" s="246" t="s">
        <v>185</v>
      </c>
      <c r="AM86" s="235" t="s">
        <v>981</v>
      </c>
      <c r="AN86" s="212" t="s">
        <v>323</v>
      </c>
      <c r="AO86" s="214" t="s">
        <v>982</v>
      </c>
      <c r="AP86" s="244" t="s">
        <v>983</v>
      </c>
      <c r="AQ86" s="246" t="s">
        <v>554</v>
      </c>
      <c r="AR86" s="246" t="s">
        <v>185</v>
      </c>
      <c r="AS86" s="316" t="s">
        <v>984</v>
      </c>
      <c r="AT86" s="212" t="s">
        <v>323</v>
      </c>
      <c r="AU86" s="222" t="s">
        <v>470</v>
      </c>
      <c r="AV86" s="16"/>
      <c r="AW86" s="16"/>
      <c r="AX86" s="16"/>
      <c r="AY86" s="16"/>
      <c r="AZ86" s="16"/>
    </row>
    <row r="87" spans="1:52" ht="114" x14ac:dyDescent="0.25">
      <c r="A87" s="55">
        <f t="shared" si="17"/>
        <v>82</v>
      </c>
      <c r="B87" s="56" t="s">
        <v>246</v>
      </c>
      <c r="C87" s="56" t="s">
        <v>28</v>
      </c>
      <c r="D87" s="56" t="s">
        <v>230</v>
      </c>
      <c r="E87" s="56" t="s">
        <v>80</v>
      </c>
      <c r="F87" s="56" t="s">
        <v>218</v>
      </c>
      <c r="G87" s="98" t="s">
        <v>258</v>
      </c>
      <c r="H87" s="57" t="s">
        <v>343</v>
      </c>
      <c r="I87" s="71">
        <v>0.2</v>
      </c>
      <c r="J87" s="101">
        <v>1</v>
      </c>
      <c r="K87" s="101">
        <v>1</v>
      </c>
      <c r="L87" s="101">
        <v>1</v>
      </c>
      <c r="M87" s="101">
        <v>1</v>
      </c>
      <c r="N87" s="103">
        <v>4</v>
      </c>
      <c r="O87" s="55" t="s">
        <v>344</v>
      </c>
      <c r="P87" s="101">
        <v>1</v>
      </c>
      <c r="Q87" s="56">
        <v>1</v>
      </c>
      <c r="R87" s="43">
        <v>1</v>
      </c>
      <c r="S87" s="43">
        <v>1</v>
      </c>
      <c r="T87" s="45" t="str">
        <f t="shared" ref="T87:T118" si="19">IF(O87="Constante","4",IF(O87="Demanda","4","0"))</f>
        <v>0</v>
      </c>
      <c r="U87" s="96">
        <f t="shared" si="14"/>
        <v>4</v>
      </c>
      <c r="V87" s="291">
        <f t="shared" si="15"/>
        <v>1</v>
      </c>
      <c r="W87" s="261">
        <f t="shared" si="16"/>
        <v>0.2</v>
      </c>
      <c r="X87" s="240" t="s">
        <v>985</v>
      </c>
      <c r="Y87" s="210" t="s">
        <v>283</v>
      </c>
      <c r="Z87" s="210" t="s">
        <v>283</v>
      </c>
      <c r="AA87" s="210" t="s">
        <v>986</v>
      </c>
      <c r="AB87" s="203" t="s">
        <v>323</v>
      </c>
      <c r="AC87" s="205" t="s">
        <v>283</v>
      </c>
      <c r="AD87" s="237" t="s">
        <v>985</v>
      </c>
      <c r="AE87" s="233" t="s">
        <v>283</v>
      </c>
      <c r="AF87" s="233" t="s">
        <v>283</v>
      </c>
      <c r="AG87" s="237" t="s">
        <v>987</v>
      </c>
      <c r="AH87" s="203" t="s">
        <v>323</v>
      </c>
      <c r="AI87" s="205" t="s">
        <v>283</v>
      </c>
      <c r="AJ87" s="235" t="s">
        <v>985</v>
      </c>
      <c r="AK87" s="246" t="s">
        <v>185</v>
      </c>
      <c r="AL87" s="246" t="s">
        <v>185</v>
      </c>
      <c r="AM87" s="235" t="s">
        <v>988</v>
      </c>
      <c r="AN87" s="212" t="s">
        <v>323</v>
      </c>
      <c r="AO87" s="214" t="s">
        <v>989</v>
      </c>
      <c r="AP87" s="244" t="s">
        <v>990</v>
      </c>
      <c r="AQ87" s="246" t="s">
        <v>554</v>
      </c>
      <c r="AR87" s="246" t="s">
        <v>185</v>
      </c>
      <c r="AS87" s="316" t="s">
        <v>991</v>
      </c>
      <c r="AT87" s="212" t="s">
        <v>323</v>
      </c>
      <c r="AU87" s="222" t="s">
        <v>470</v>
      </c>
      <c r="AV87" s="16"/>
      <c r="AW87" s="16"/>
      <c r="AX87" s="16"/>
      <c r="AY87" s="16"/>
      <c r="AZ87" s="16"/>
    </row>
    <row r="88" spans="1:52" ht="85.5" x14ac:dyDescent="0.25">
      <c r="A88" s="238">
        <f t="shared" si="17"/>
        <v>83</v>
      </c>
      <c r="B88" s="302" t="s">
        <v>246</v>
      </c>
      <c r="C88" s="302" t="s">
        <v>26</v>
      </c>
      <c r="D88" s="210" t="s">
        <v>230</v>
      </c>
      <c r="E88" s="75" t="s">
        <v>106</v>
      </c>
      <c r="F88" s="75" t="s">
        <v>231</v>
      </c>
      <c r="G88" s="303" t="s">
        <v>259</v>
      </c>
      <c r="H88" s="57" t="s">
        <v>343</v>
      </c>
      <c r="I88" s="304">
        <v>0.18</v>
      </c>
      <c r="J88" s="317">
        <v>135</v>
      </c>
      <c r="K88" s="302">
        <v>56</v>
      </c>
      <c r="L88" s="317">
        <v>4</v>
      </c>
      <c r="M88" s="302">
        <v>2</v>
      </c>
      <c r="N88" s="317">
        <f>SUM(J88:M88)</f>
        <v>197</v>
      </c>
      <c r="O88" s="238" t="s">
        <v>344</v>
      </c>
      <c r="P88" s="317">
        <v>135</v>
      </c>
      <c r="Q88" s="302">
        <v>56</v>
      </c>
      <c r="R88" s="41">
        <v>8</v>
      </c>
      <c r="S88" s="41">
        <v>16</v>
      </c>
      <c r="T88" s="45" t="str">
        <f t="shared" si="19"/>
        <v>0</v>
      </c>
      <c r="U88" s="113">
        <f t="shared" si="14"/>
        <v>215</v>
      </c>
      <c r="V88" s="291">
        <f t="shared" si="15"/>
        <v>1.0913705583756346</v>
      </c>
      <c r="W88" s="278">
        <f t="shared" si="16"/>
        <v>0.1964467005076142</v>
      </c>
      <c r="X88" s="240" t="s">
        <v>992</v>
      </c>
      <c r="Y88" s="210" t="s">
        <v>993</v>
      </c>
      <c r="Z88" s="210" t="s">
        <v>994</v>
      </c>
      <c r="AA88" s="210" t="s">
        <v>995</v>
      </c>
      <c r="AB88" s="203" t="s">
        <v>323</v>
      </c>
      <c r="AC88" s="205" t="s">
        <v>283</v>
      </c>
      <c r="AD88" s="237" t="s">
        <v>996</v>
      </c>
      <c r="AE88" s="233" t="s">
        <v>283</v>
      </c>
      <c r="AF88" s="233" t="s">
        <v>283</v>
      </c>
      <c r="AG88" s="237" t="s">
        <v>995</v>
      </c>
      <c r="AH88" s="203" t="s">
        <v>323</v>
      </c>
      <c r="AI88" s="205" t="s">
        <v>283</v>
      </c>
      <c r="AJ88" s="235" t="s">
        <v>997</v>
      </c>
      <c r="AK88" s="246" t="s">
        <v>993</v>
      </c>
      <c r="AL88" s="246" t="s">
        <v>994</v>
      </c>
      <c r="AM88" s="235" t="s">
        <v>995</v>
      </c>
      <c r="AN88" s="212" t="s">
        <v>323</v>
      </c>
      <c r="AO88" s="217" t="s">
        <v>470</v>
      </c>
      <c r="AP88" s="250" t="s">
        <v>998</v>
      </c>
      <c r="AQ88" s="237" t="s">
        <v>993</v>
      </c>
      <c r="AR88" s="237" t="s">
        <v>994</v>
      </c>
      <c r="AS88" s="250" t="s">
        <v>995</v>
      </c>
      <c r="AT88" s="212" t="s">
        <v>323</v>
      </c>
      <c r="AU88" s="222" t="s">
        <v>470</v>
      </c>
      <c r="AV88" s="16"/>
      <c r="AW88" s="16"/>
      <c r="AX88" s="16"/>
      <c r="AY88" s="16"/>
      <c r="AZ88" s="16"/>
    </row>
    <row r="89" spans="1:52" ht="99.75" x14ac:dyDescent="0.25">
      <c r="A89" s="238">
        <f t="shared" si="17"/>
        <v>84</v>
      </c>
      <c r="B89" s="302" t="s">
        <v>246</v>
      </c>
      <c r="C89" s="302" t="s">
        <v>26</v>
      </c>
      <c r="D89" s="210" t="s">
        <v>230</v>
      </c>
      <c r="E89" s="75" t="s">
        <v>106</v>
      </c>
      <c r="F89" s="75" t="s">
        <v>231</v>
      </c>
      <c r="G89" s="303" t="s">
        <v>260</v>
      </c>
      <c r="H89" s="57" t="s">
        <v>343</v>
      </c>
      <c r="I89" s="304">
        <v>0.18</v>
      </c>
      <c r="J89" s="318">
        <v>2</v>
      </c>
      <c r="K89" s="318">
        <v>2</v>
      </c>
      <c r="L89" s="318">
        <v>2</v>
      </c>
      <c r="M89" s="318">
        <v>2</v>
      </c>
      <c r="N89" s="317">
        <f>SUM(J89:M89)</f>
        <v>8</v>
      </c>
      <c r="O89" s="238" t="s">
        <v>344</v>
      </c>
      <c r="P89" s="319">
        <v>2</v>
      </c>
      <c r="Q89" s="319">
        <v>2</v>
      </c>
      <c r="R89" s="41">
        <v>2</v>
      </c>
      <c r="S89" s="41">
        <v>2</v>
      </c>
      <c r="T89" s="45" t="str">
        <f t="shared" si="19"/>
        <v>0</v>
      </c>
      <c r="U89" s="113">
        <f t="shared" si="14"/>
        <v>8</v>
      </c>
      <c r="V89" s="291">
        <f t="shared" si="15"/>
        <v>1</v>
      </c>
      <c r="W89" s="278">
        <f t="shared" si="16"/>
        <v>0.18</v>
      </c>
      <c r="X89" s="240" t="s">
        <v>999</v>
      </c>
      <c r="Y89" s="210" t="s">
        <v>1000</v>
      </c>
      <c r="Z89" s="210" t="s">
        <v>1000</v>
      </c>
      <c r="AA89" s="210" t="s">
        <v>1001</v>
      </c>
      <c r="AB89" s="203" t="s">
        <v>323</v>
      </c>
      <c r="AC89" s="205" t="s">
        <v>283</v>
      </c>
      <c r="AD89" s="237" t="s">
        <v>1002</v>
      </c>
      <c r="AE89" s="233" t="s">
        <v>283</v>
      </c>
      <c r="AF89" s="233" t="s">
        <v>283</v>
      </c>
      <c r="AG89" s="237" t="s">
        <v>1001</v>
      </c>
      <c r="AH89" s="203" t="s">
        <v>323</v>
      </c>
      <c r="AI89" s="205" t="s">
        <v>283</v>
      </c>
      <c r="AJ89" s="235" t="s">
        <v>1003</v>
      </c>
      <c r="AK89" s="246" t="s">
        <v>1000</v>
      </c>
      <c r="AL89" s="246" t="s">
        <v>1000</v>
      </c>
      <c r="AM89" s="287" t="s">
        <v>1001</v>
      </c>
      <c r="AN89" s="212" t="s">
        <v>323</v>
      </c>
      <c r="AO89" s="217" t="s">
        <v>470</v>
      </c>
      <c r="AP89" s="250" t="s">
        <v>1004</v>
      </c>
      <c r="AQ89" s="266" t="s">
        <v>1000</v>
      </c>
      <c r="AR89" s="266" t="s">
        <v>1000</v>
      </c>
      <c r="AS89" s="320" t="s">
        <v>1001</v>
      </c>
      <c r="AT89" s="212" t="s">
        <v>323</v>
      </c>
      <c r="AU89" s="222" t="s">
        <v>470</v>
      </c>
      <c r="AV89" s="16"/>
      <c r="AW89" s="16"/>
      <c r="AX89" s="16"/>
      <c r="AY89" s="16"/>
      <c r="AZ89" s="16"/>
    </row>
    <row r="90" spans="1:52" ht="114" x14ac:dyDescent="0.25">
      <c r="A90" s="238">
        <f t="shared" si="17"/>
        <v>85</v>
      </c>
      <c r="B90" s="302" t="s">
        <v>246</v>
      </c>
      <c r="C90" s="302" t="s">
        <v>26</v>
      </c>
      <c r="D90" s="210" t="s">
        <v>230</v>
      </c>
      <c r="E90" s="75" t="s">
        <v>106</v>
      </c>
      <c r="F90" s="75" t="s">
        <v>231</v>
      </c>
      <c r="G90" s="303" t="s">
        <v>261</v>
      </c>
      <c r="H90" s="57" t="s">
        <v>343</v>
      </c>
      <c r="I90" s="304">
        <v>0.18</v>
      </c>
      <c r="J90" s="318">
        <v>6</v>
      </c>
      <c r="K90" s="321">
        <v>11</v>
      </c>
      <c r="L90" s="318">
        <v>1</v>
      </c>
      <c r="M90" s="322">
        <v>0</v>
      </c>
      <c r="N90" s="317">
        <f>SUM(J90:M90)</f>
        <v>18</v>
      </c>
      <c r="O90" s="238" t="s">
        <v>344</v>
      </c>
      <c r="P90" s="322">
        <v>6</v>
      </c>
      <c r="Q90" s="322">
        <v>11</v>
      </c>
      <c r="R90" s="41">
        <v>1</v>
      </c>
      <c r="S90" s="41">
        <v>1</v>
      </c>
      <c r="T90" s="45" t="str">
        <f t="shared" si="19"/>
        <v>0</v>
      </c>
      <c r="U90" s="113">
        <f t="shared" si="14"/>
        <v>19</v>
      </c>
      <c r="V90" s="291">
        <f t="shared" si="15"/>
        <v>1.0555555555555556</v>
      </c>
      <c r="W90" s="278">
        <f t="shared" si="16"/>
        <v>0.19</v>
      </c>
      <c r="X90" s="240" t="s">
        <v>1005</v>
      </c>
      <c r="Y90" s="210" t="s">
        <v>1000</v>
      </c>
      <c r="Z90" s="210" t="s">
        <v>1000</v>
      </c>
      <c r="AA90" s="210" t="s">
        <v>1001</v>
      </c>
      <c r="AB90" s="203" t="s">
        <v>323</v>
      </c>
      <c r="AC90" s="205" t="s">
        <v>283</v>
      </c>
      <c r="AD90" s="237" t="s">
        <v>1006</v>
      </c>
      <c r="AE90" s="233" t="s">
        <v>283</v>
      </c>
      <c r="AF90" s="233" t="s">
        <v>283</v>
      </c>
      <c r="AG90" s="237" t="s">
        <v>1001</v>
      </c>
      <c r="AH90" s="203" t="s">
        <v>323</v>
      </c>
      <c r="AI90" s="205" t="s">
        <v>283</v>
      </c>
      <c r="AJ90" s="235" t="s">
        <v>1007</v>
      </c>
      <c r="AK90" s="246" t="s">
        <v>1000</v>
      </c>
      <c r="AL90" s="246" t="s">
        <v>1000</v>
      </c>
      <c r="AM90" s="287" t="s">
        <v>1001</v>
      </c>
      <c r="AN90" s="212" t="s">
        <v>323</v>
      </c>
      <c r="AO90" s="217" t="s">
        <v>470</v>
      </c>
      <c r="AP90" s="250" t="s">
        <v>1008</v>
      </c>
      <c r="AQ90" s="266" t="s">
        <v>1000</v>
      </c>
      <c r="AR90" s="266" t="s">
        <v>1000</v>
      </c>
      <c r="AS90" s="320" t="s">
        <v>1001</v>
      </c>
      <c r="AT90" s="212" t="s">
        <v>323</v>
      </c>
      <c r="AU90" s="222" t="s">
        <v>470</v>
      </c>
      <c r="AV90" s="16"/>
      <c r="AW90" s="16"/>
      <c r="AX90" s="16"/>
      <c r="AY90" s="16"/>
      <c r="AZ90" s="16"/>
    </row>
    <row r="91" spans="1:52" ht="71.25" x14ac:dyDescent="0.25">
      <c r="A91" s="238">
        <f t="shared" si="17"/>
        <v>86</v>
      </c>
      <c r="B91" s="302" t="s">
        <v>246</v>
      </c>
      <c r="C91" s="302" t="s">
        <v>26</v>
      </c>
      <c r="D91" s="210" t="s">
        <v>230</v>
      </c>
      <c r="E91" s="75" t="s">
        <v>106</v>
      </c>
      <c r="F91" s="75" t="s">
        <v>231</v>
      </c>
      <c r="G91" s="303" t="s">
        <v>1009</v>
      </c>
      <c r="H91" s="57" t="s">
        <v>319</v>
      </c>
      <c r="I91" s="304">
        <v>0.17</v>
      </c>
      <c r="J91" s="306">
        <v>1</v>
      </c>
      <c r="K91" s="323">
        <v>1</v>
      </c>
      <c r="L91" s="323">
        <v>1</v>
      </c>
      <c r="M91" s="323">
        <v>1</v>
      </c>
      <c r="N91" s="323">
        <v>1</v>
      </c>
      <c r="O91" s="238" t="s">
        <v>405</v>
      </c>
      <c r="P91" s="323">
        <v>1</v>
      </c>
      <c r="Q91" s="323">
        <v>1</v>
      </c>
      <c r="R91" s="177">
        <v>1</v>
      </c>
      <c r="S91" s="177">
        <v>1</v>
      </c>
      <c r="T91" s="45" t="str">
        <f t="shared" si="19"/>
        <v>4</v>
      </c>
      <c r="U91" s="112">
        <f t="shared" si="14"/>
        <v>1</v>
      </c>
      <c r="V91" s="291">
        <f t="shared" si="15"/>
        <v>1</v>
      </c>
      <c r="W91" s="278">
        <f t="shared" si="16"/>
        <v>0.17</v>
      </c>
      <c r="X91" s="240" t="s">
        <v>1010</v>
      </c>
      <c r="Y91" s="210" t="s">
        <v>1000</v>
      </c>
      <c r="Z91" s="210" t="s">
        <v>1000</v>
      </c>
      <c r="AA91" s="210" t="s">
        <v>1011</v>
      </c>
      <c r="AB91" s="203" t="s">
        <v>323</v>
      </c>
      <c r="AC91" s="205" t="s">
        <v>283</v>
      </c>
      <c r="AD91" s="237" t="s">
        <v>1012</v>
      </c>
      <c r="AE91" s="233" t="s">
        <v>283</v>
      </c>
      <c r="AF91" s="233" t="s">
        <v>283</v>
      </c>
      <c r="AG91" s="237" t="s">
        <v>1013</v>
      </c>
      <c r="AH91" s="203" t="s">
        <v>323</v>
      </c>
      <c r="AI91" s="205" t="s">
        <v>283</v>
      </c>
      <c r="AJ91" s="235" t="s">
        <v>1014</v>
      </c>
      <c r="AK91" s="246" t="s">
        <v>1000</v>
      </c>
      <c r="AL91" s="246" t="s">
        <v>1000</v>
      </c>
      <c r="AM91" s="287" t="s">
        <v>1011</v>
      </c>
      <c r="AN91" s="212" t="s">
        <v>323</v>
      </c>
      <c r="AO91" s="217" t="s">
        <v>470</v>
      </c>
      <c r="AP91" s="250" t="s">
        <v>1015</v>
      </c>
      <c r="AQ91" s="266" t="s">
        <v>1000</v>
      </c>
      <c r="AR91" s="266" t="s">
        <v>1000</v>
      </c>
      <c r="AS91" s="320" t="s">
        <v>1016</v>
      </c>
      <c r="AT91" s="212" t="s">
        <v>323</v>
      </c>
      <c r="AU91" s="222" t="s">
        <v>470</v>
      </c>
      <c r="AV91" s="16"/>
      <c r="AW91" s="16"/>
      <c r="AX91" s="16"/>
      <c r="AY91" s="16"/>
      <c r="AZ91" s="16"/>
    </row>
    <row r="92" spans="1:52" ht="409.5" x14ac:dyDescent="0.25">
      <c r="A92" s="238">
        <f t="shared" si="17"/>
        <v>87</v>
      </c>
      <c r="B92" s="302" t="s">
        <v>246</v>
      </c>
      <c r="C92" s="302" t="s">
        <v>26</v>
      </c>
      <c r="D92" s="210" t="s">
        <v>230</v>
      </c>
      <c r="E92" s="75" t="s">
        <v>106</v>
      </c>
      <c r="F92" s="75" t="s">
        <v>231</v>
      </c>
      <c r="G92" s="303" t="s">
        <v>263</v>
      </c>
      <c r="H92" s="57" t="s">
        <v>319</v>
      </c>
      <c r="I92" s="304">
        <v>0.18</v>
      </c>
      <c r="J92" s="306">
        <v>1</v>
      </c>
      <c r="K92" s="323">
        <v>1</v>
      </c>
      <c r="L92" s="323">
        <v>1</v>
      </c>
      <c r="M92" s="323">
        <v>1</v>
      </c>
      <c r="N92" s="323">
        <v>1</v>
      </c>
      <c r="O92" s="238" t="s">
        <v>320</v>
      </c>
      <c r="P92" s="323">
        <v>1</v>
      </c>
      <c r="Q92" s="323">
        <v>1</v>
      </c>
      <c r="R92" s="177">
        <v>1</v>
      </c>
      <c r="S92" s="177">
        <v>1</v>
      </c>
      <c r="T92" s="45" t="str">
        <f t="shared" si="19"/>
        <v>4</v>
      </c>
      <c r="U92" s="112">
        <f t="shared" si="14"/>
        <v>1</v>
      </c>
      <c r="V92" s="291">
        <f t="shared" si="15"/>
        <v>1</v>
      </c>
      <c r="W92" s="278">
        <f t="shared" si="16"/>
        <v>0.18</v>
      </c>
      <c r="X92" s="240" t="s">
        <v>1017</v>
      </c>
      <c r="Y92" s="210" t="s">
        <v>1018</v>
      </c>
      <c r="Z92" s="210" t="s">
        <v>1019</v>
      </c>
      <c r="AA92" s="210" t="s">
        <v>1020</v>
      </c>
      <c r="AB92" s="203" t="s">
        <v>323</v>
      </c>
      <c r="AC92" s="205" t="s">
        <v>283</v>
      </c>
      <c r="AD92" s="237" t="s">
        <v>1021</v>
      </c>
      <c r="AE92" s="233" t="s">
        <v>283</v>
      </c>
      <c r="AF92" s="233" t="s">
        <v>283</v>
      </c>
      <c r="AG92" s="237" t="s">
        <v>1022</v>
      </c>
      <c r="AH92" s="203" t="s">
        <v>323</v>
      </c>
      <c r="AI92" s="205" t="s">
        <v>283</v>
      </c>
      <c r="AJ92" s="235" t="s">
        <v>1023</v>
      </c>
      <c r="AK92" s="236" t="s">
        <v>1018</v>
      </c>
      <c r="AL92" s="246" t="s">
        <v>1019</v>
      </c>
      <c r="AM92" s="235" t="s">
        <v>1024</v>
      </c>
      <c r="AN92" s="212" t="s">
        <v>323</v>
      </c>
      <c r="AO92" s="217" t="s">
        <v>470</v>
      </c>
      <c r="AP92" s="250" t="s">
        <v>1025</v>
      </c>
      <c r="AQ92" s="266" t="s">
        <v>1000</v>
      </c>
      <c r="AR92" s="266" t="s">
        <v>1000</v>
      </c>
      <c r="AS92" s="250" t="s">
        <v>1026</v>
      </c>
      <c r="AT92" s="212" t="s">
        <v>323</v>
      </c>
      <c r="AU92" s="222" t="s">
        <v>470</v>
      </c>
      <c r="AV92" s="16"/>
      <c r="AW92" s="16"/>
      <c r="AX92" s="16"/>
      <c r="AY92" s="16"/>
      <c r="AZ92" s="16"/>
    </row>
    <row r="93" spans="1:52" ht="114" x14ac:dyDescent="0.25">
      <c r="A93" s="238">
        <f t="shared" si="17"/>
        <v>88</v>
      </c>
      <c r="B93" s="302" t="s">
        <v>246</v>
      </c>
      <c r="C93" s="302" t="s">
        <v>26</v>
      </c>
      <c r="D93" s="210" t="s">
        <v>230</v>
      </c>
      <c r="E93" s="75" t="s">
        <v>106</v>
      </c>
      <c r="F93" s="75" t="s">
        <v>231</v>
      </c>
      <c r="G93" s="303" t="s">
        <v>264</v>
      </c>
      <c r="H93" s="57" t="s">
        <v>319</v>
      </c>
      <c r="I93" s="304">
        <v>0.11</v>
      </c>
      <c r="J93" s="306">
        <v>1</v>
      </c>
      <c r="K93" s="323">
        <v>1</v>
      </c>
      <c r="L93" s="323">
        <v>1</v>
      </c>
      <c r="M93" s="323">
        <v>1</v>
      </c>
      <c r="N93" s="323">
        <v>1</v>
      </c>
      <c r="O93" s="238" t="s">
        <v>405</v>
      </c>
      <c r="P93" s="323">
        <v>1</v>
      </c>
      <c r="Q93" s="323">
        <v>1</v>
      </c>
      <c r="R93" s="177">
        <v>1</v>
      </c>
      <c r="S93" s="177">
        <v>1</v>
      </c>
      <c r="T93" s="45" t="str">
        <f t="shared" si="19"/>
        <v>4</v>
      </c>
      <c r="U93" s="112">
        <f t="shared" si="14"/>
        <v>1</v>
      </c>
      <c r="V93" s="291">
        <f t="shared" si="15"/>
        <v>1</v>
      </c>
      <c r="W93" s="278">
        <f t="shared" si="16"/>
        <v>0.11</v>
      </c>
      <c r="X93" s="240" t="s">
        <v>1027</v>
      </c>
      <c r="Y93" s="210" t="s">
        <v>1000</v>
      </c>
      <c r="Z93" s="210" t="s">
        <v>1000</v>
      </c>
      <c r="AA93" s="210" t="s">
        <v>1028</v>
      </c>
      <c r="AB93" s="203" t="s">
        <v>323</v>
      </c>
      <c r="AC93" s="205" t="s">
        <v>283</v>
      </c>
      <c r="AD93" s="237" t="s">
        <v>1029</v>
      </c>
      <c r="AE93" s="233" t="s">
        <v>283</v>
      </c>
      <c r="AF93" s="233" t="s">
        <v>283</v>
      </c>
      <c r="AG93" s="237" t="s">
        <v>1030</v>
      </c>
      <c r="AH93" s="203" t="s">
        <v>323</v>
      </c>
      <c r="AI93" s="205" t="s">
        <v>283</v>
      </c>
      <c r="AJ93" s="235" t="s">
        <v>1031</v>
      </c>
      <c r="AK93" s="246" t="s">
        <v>1000</v>
      </c>
      <c r="AL93" s="246" t="s">
        <v>1000</v>
      </c>
      <c r="AM93" s="287" t="s">
        <v>1032</v>
      </c>
      <c r="AN93" s="212" t="s">
        <v>323</v>
      </c>
      <c r="AO93" s="217" t="s">
        <v>470</v>
      </c>
      <c r="AP93" s="250" t="s">
        <v>1033</v>
      </c>
      <c r="AQ93" s="266" t="s">
        <v>1000</v>
      </c>
      <c r="AR93" s="266" t="s">
        <v>1000</v>
      </c>
      <c r="AS93" s="320" t="s">
        <v>1034</v>
      </c>
      <c r="AT93" s="212" t="s">
        <v>323</v>
      </c>
      <c r="AU93" s="222" t="s">
        <v>470</v>
      </c>
      <c r="AV93" s="16"/>
      <c r="AW93" s="16"/>
      <c r="AX93" s="16"/>
      <c r="AY93" s="16"/>
      <c r="AZ93" s="16"/>
    </row>
    <row r="94" spans="1:52" ht="185.25" x14ac:dyDescent="0.25">
      <c r="A94" s="55">
        <f t="shared" si="17"/>
        <v>89</v>
      </c>
      <c r="B94" s="56" t="s">
        <v>111</v>
      </c>
      <c r="C94" s="65" t="s">
        <v>111</v>
      </c>
      <c r="D94" s="57" t="s">
        <v>240</v>
      </c>
      <c r="E94" s="56" t="s">
        <v>80</v>
      </c>
      <c r="F94" s="56" t="s">
        <v>125</v>
      </c>
      <c r="G94" s="98" t="s">
        <v>1035</v>
      </c>
      <c r="H94" s="57" t="s">
        <v>343</v>
      </c>
      <c r="I94" s="71">
        <v>0.2</v>
      </c>
      <c r="J94" s="56">
        <v>3</v>
      </c>
      <c r="K94" s="56">
        <v>3</v>
      </c>
      <c r="L94" s="56">
        <v>3</v>
      </c>
      <c r="M94" s="56">
        <v>3</v>
      </c>
      <c r="N94" s="56">
        <v>12</v>
      </c>
      <c r="O94" s="55" t="s">
        <v>344</v>
      </c>
      <c r="P94" s="56">
        <v>3</v>
      </c>
      <c r="Q94" s="56">
        <v>3</v>
      </c>
      <c r="R94" s="43">
        <v>3</v>
      </c>
      <c r="S94" s="43">
        <v>3</v>
      </c>
      <c r="T94" s="45" t="str">
        <f t="shared" si="19"/>
        <v>0</v>
      </c>
      <c r="U94" s="96">
        <f t="shared" si="14"/>
        <v>12</v>
      </c>
      <c r="V94" s="52">
        <f t="shared" si="15"/>
        <v>1</v>
      </c>
      <c r="W94" s="261">
        <f t="shared" si="16"/>
        <v>0.2</v>
      </c>
      <c r="X94" s="240" t="s">
        <v>1036</v>
      </c>
      <c r="Y94" s="210" t="s">
        <v>283</v>
      </c>
      <c r="Z94" s="210" t="s">
        <v>283</v>
      </c>
      <c r="AA94" s="210" t="s">
        <v>1037</v>
      </c>
      <c r="AB94" s="203" t="s">
        <v>323</v>
      </c>
      <c r="AC94" s="205" t="s">
        <v>283</v>
      </c>
      <c r="AD94" s="237" t="s">
        <v>1038</v>
      </c>
      <c r="AE94" s="233" t="s">
        <v>283</v>
      </c>
      <c r="AF94" s="233" t="s">
        <v>283</v>
      </c>
      <c r="AG94" s="237" t="s">
        <v>1039</v>
      </c>
      <c r="AH94" s="203" t="s">
        <v>323</v>
      </c>
      <c r="AI94" s="205" t="s">
        <v>283</v>
      </c>
      <c r="AJ94" s="235" t="s">
        <v>1040</v>
      </c>
      <c r="AK94" s="246" t="s">
        <v>554</v>
      </c>
      <c r="AL94" s="246" t="s">
        <v>368</v>
      </c>
      <c r="AM94" s="235" t="s">
        <v>1041</v>
      </c>
      <c r="AN94" s="212" t="s">
        <v>323</v>
      </c>
      <c r="AO94" s="214" t="s">
        <v>1042</v>
      </c>
      <c r="AP94" s="324" t="s">
        <v>1043</v>
      </c>
      <c r="AQ94" s="325" t="s">
        <v>554</v>
      </c>
      <c r="AR94" s="325" t="s">
        <v>554</v>
      </c>
      <c r="AS94" s="244" t="s">
        <v>1044</v>
      </c>
      <c r="AT94" s="212" t="s">
        <v>323</v>
      </c>
      <c r="AU94" s="214" t="s">
        <v>1042</v>
      </c>
      <c r="AV94" s="16"/>
      <c r="AW94" s="16"/>
      <c r="AX94" s="16"/>
      <c r="AY94" s="16"/>
      <c r="AZ94" s="16"/>
    </row>
    <row r="95" spans="1:52" ht="210" x14ac:dyDescent="0.25">
      <c r="A95" s="55">
        <f t="shared" si="17"/>
        <v>90</v>
      </c>
      <c r="B95" s="56" t="s">
        <v>111</v>
      </c>
      <c r="C95" s="65" t="s">
        <v>111</v>
      </c>
      <c r="D95" s="57" t="s">
        <v>240</v>
      </c>
      <c r="E95" s="56" t="s">
        <v>80</v>
      </c>
      <c r="F95" s="56" t="s">
        <v>125</v>
      </c>
      <c r="G95" s="98" t="s">
        <v>1045</v>
      </c>
      <c r="H95" s="57" t="s">
        <v>343</v>
      </c>
      <c r="I95" s="71">
        <v>0.2</v>
      </c>
      <c r="J95" s="101">
        <v>1</v>
      </c>
      <c r="K95" s="101">
        <v>1</v>
      </c>
      <c r="L95" s="101">
        <v>1</v>
      </c>
      <c r="M95" s="101">
        <v>1</v>
      </c>
      <c r="N95" s="101">
        <v>4</v>
      </c>
      <c r="O95" s="55" t="s">
        <v>344</v>
      </c>
      <c r="P95" s="101">
        <v>1</v>
      </c>
      <c r="Q95" s="56">
        <v>1</v>
      </c>
      <c r="R95" s="43">
        <v>1</v>
      </c>
      <c r="S95" s="43">
        <v>1</v>
      </c>
      <c r="T95" s="45" t="str">
        <f t="shared" si="19"/>
        <v>0</v>
      </c>
      <c r="U95" s="96">
        <f t="shared" si="14"/>
        <v>4</v>
      </c>
      <c r="V95" s="52">
        <f t="shared" si="15"/>
        <v>1</v>
      </c>
      <c r="W95" s="261">
        <f t="shared" si="16"/>
        <v>0.2</v>
      </c>
      <c r="X95" s="240" t="s">
        <v>1046</v>
      </c>
      <c r="Y95" s="210" t="s">
        <v>283</v>
      </c>
      <c r="Z95" s="210" t="s">
        <v>283</v>
      </c>
      <c r="AA95" s="210" t="s">
        <v>1047</v>
      </c>
      <c r="AB95" s="203" t="s">
        <v>323</v>
      </c>
      <c r="AC95" s="205" t="s">
        <v>283</v>
      </c>
      <c r="AD95" s="237" t="s">
        <v>1048</v>
      </c>
      <c r="AE95" s="233" t="s">
        <v>283</v>
      </c>
      <c r="AF95" s="233" t="s">
        <v>283</v>
      </c>
      <c r="AG95" s="237" t="s">
        <v>1049</v>
      </c>
      <c r="AH95" s="203" t="s">
        <v>323</v>
      </c>
      <c r="AI95" s="205" t="s">
        <v>283</v>
      </c>
      <c r="AJ95" s="235" t="s">
        <v>1050</v>
      </c>
      <c r="AK95" s="236" t="s">
        <v>554</v>
      </c>
      <c r="AL95" s="236" t="s">
        <v>368</v>
      </c>
      <c r="AM95" s="235" t="s">
        <v>1051</v>
      </c>
      <c r="AN95" s="212" t="s">
        <v>323</v>
      </c>
      <c r="AO95" s="214" t="s">
        <v>1042</v>
      </c>
      <c r="AP95" s="324" t="s">
        <v>1052</v>
      </c>
      <c r="AQ95" s="325" t="s">
        <v>554</v>
      </c>
      <c r="AR95" s="325" t="s">
        <v>554</v>
      </c>
      <c r="AS95" s="244" t="s">
        <v>1053</v>
      </c>
      <c r="AT95" s="212" t="s">
        <v>323</v>
      </c>
      <c r="AU95" s="214" t="s">
        <v>1042</v>
      </c>
      <c r="AV95" s="16"/>
      <c r="AW95" s="16"/>
      <c r="AX95" s="16"/>
      <c r="AY95" s="16"/>
      <c r="AZ95" s="16"/>
    </row>
    <row r="96" spans="1:52" ht="285" x14ac:dyDescent="0.25">
      <c r="A96" s="55">
        <f t="shared" si="17"/>
        <v>91</v>
      </c>
      <c r="B96" s="56" t="s">
        <v>111</v>
      </c>
      <c r="C96" s="65" t="s">
        <v>111</v>
      </c>
      <c r="D96" s="57" t="s">
        <v>240</v>
      </c>
      <c r="E96" s="56" t="s">
        <v>80</v>
      </c>
      <c r="F96" s="56" t="s">
        <v>180</v>
      </c>
      <c r="G96" s="98" t="s">
        <v>1054</v>
      </c>
      <c r="H96" s="57" t="s">
        <v>319</v>
      </c>
      <c r="I96" s="71">
        <v>0.2</v>
      </c>
      <c r="J96" s="81">
        <v>0.25</v>
      </c>
      <c r="K96" s="81">
        <v>0.25</v>
      </c>
      <c r="L96" s="81">
        <v>0.25</v>
      </c>
      <c r="M96" s="81">
        <v>0.25</v>
      </c>
      <c r="N96" s="81">
        <v>1</v>
      </c>
      <c r="O96" s="55" t="s">
        <v>344</v>
      </c>
      <c r="P96" s="104">
        <v>0.25</v>
      </c>
      <c r="Q96" s="105">
        <v>0.25</v>
      </c>
      <c r="R96" s="116">
        <v>0.25</v>
      </c>
      <c r="S96" s="116">
        <v>0.25</v>
      </c>
      <c r="T96" s="45" t="str">
        <f t="shared" si="19"/>
        <v>0</v>
      </c>
      <c r="U96" s="61">
        <f>IF(O96="sumatoria",(P96+Q96+R96+S96),(P96+Q96+R96+S96)/T96)</f>
        <v>1</v>
      </c>
      <c r="V96" s="52">
        <f t="shared" si="15"/>
        <v>1</v>
      </c>
      <c r="W96" s="261">
        <f t="shared" si="16"/>
        <v>0.2</v>
      </c>
      <c r="X96" s="240" t="s">
        <v>1055</v>
      </c>
      <c r="Y96" s="210" t="s">
        <v>283</v>
      </c>
      <c r="Z96" s="210" t="s">
        <v>283</v>
      </c>
      <c r="AA96" s="210" t="s">
        <v>1056</v>
      </c>
      <c r="AB96" s="203" t="s">
        <v>323</v>
      </c>
      <c r="AC96" s="205" t="s">
        <v>283</v>
      </c>
      <c r="AD96" s="237" t="s">
        <v>1057</v>
      </c>
      <c r="AE96" s="233" t="s">
        <v>283</v>
      </c>
      <c r="AF96" s="233" t="s">
        <v>283</v>
      </c>
      <c r="AG96" s="237" t="s">
        <v>1058</v>
      </c>
      <c r="AH96" s="203" t="s">
        <v>323</v>
      </c>
      <c r="AI96" s="205" t="s">
        <v>283</v>
      </c>
      <c r="AJ96" s="235" t="s">
        <v>1059</v>
      </c>
      <c r="AK96" s="236" t="s">
        <v>554</v>
      </c>
      <c r="AL96" s="236" t="s">
        <v>1060</v>
      </c>
      <c r="AM96" s="235" t="s">
        <v>1061</v>
      </c>
      <c r="AN96" s="212" t="s">
        <v>323</v>
      </c>
      <c r="AO96" s="214" t="s">
        <v>1042</v>
      </c>
      <c r="AP96" s="324" t="s">
        <v>1062</v>
      </c>
      <c r="AQ96" s="325" t="s">
        <v>554</v>
      </c>
      <c r="AR96" s="326" t="s">
        <v>1063</v>
      </c>
      <c r="AS96" s="244" t="s">
        <v>1064</v>
      </c>
      <c r="AT96" s="212" t="s">
        <v>323</v>
      </c>
      <c r="AU96" s="214" t="s">
        <v>1042</v>
      </c>
      <c r="AV96" s="16"/>
      <c r="AW96" s="16"/>
      <c r="AX96" s="16"/>
      <c r="AY96" s="16"/>
      <c r="AZ96" s="16"/>
    </row>
    <row r="97" spans="1:52" ht="199.5" x14ac:dyDescent="0.25">
      <c r="A97" s="55">
        <f t="shared" si="17"/>
        <v>92</v>
      </c>
      <c r="B97" s="56" t="s">
        <v>111</v>
      </c>
      <c r="C97" s="65" t="s">
        <v>111</v>
      </c>
      <c r="D97" s="57" t="s">
        <v>240</v>
      </c>
      <c r="E97" s="56" t="s">
        <v>80</v>
      </c>
      <c r="F97" s="56" t="s">
        <v>180</v>
      </c>
      <c r="G97" s="98" t="s">
        <v>1065</v>
      </c>
      <c r="H97" s="57" t="s">
        <v>343</v>
      </c>
      <c r="I97" s="71">
        <v>0.2</v>
      </c>
      <c r="J97" s="101">
        <v>0</v>
      </c>
      <c r="K97" s="101">
        <v>1</v>
      </c>
      <c r="L97" s="101">
        <v>2</v>
      </c>
      <c r="M97" s="101">
        <v>1</v>
      </c>
      <c r="N97" s="101">
        <v>4</v>
      </c>
      <c r="O97" s="55" t="s">
        <v>344</v>
      </c>
      <c r="P97" s="101">
        <v>0</v>
      </c>
      <c r="Q97" s="56">
        <v>1</v>
      </c>
      <c r="R97" s="43">
        <v>2</v>
      </c>
      <c r="S97" s="43">
        <v>1</v>
      </c>
      <c r="T97" s="45" t="str">
        <f t="shared" si="19"/>
        <v>0</v>
      </c>
      <c r="U97" s="96">
        <f t="shared" si="14"/>
        <v>4</v>
      </c>
      <c r="V97" s="52">
        <f t="shared" si="15"/>
        <v>1</v>
      </c>
      <c r="W97" s="261">
        <f t="shared" si="16"/>
        <v>0.2</v>
      </c>
      <c r="X97" s="240" t="s">
        <v>1066</v>
      </c>
      <c r="Y97" s="210" t="s">
        <v>283</v>
      </c>
      <c r="Z97" s="210" t="s">
        <v>283</v>
      </c>
      <c r="AA97" s="210" t="s">
        <v>185</v>
      </c>
      <c r="AB97" s="204" t="s">
        <v>185</v>
      </c>
      <c r="AC97" s="205" t="s">
        <v>283</v>
      </c>
      <c r="AD97" s="237" t="s">
        <v>1067</v>
      </c>
      <c r="AE97" s="233" t="s">
        <v>283</v>
      </c>
      <c r="AF97" s="233" t="s">
        <v>283</v>
      </c>
      <c r="AG97" s="237" t="s">
        <v>1068</v>
      </c>
      <c r="AH97" s="203" t="s">
        <v>323</v>
      </c>
      <c r="AI97" s="205" t="s">
        <v>283</v>
      </c>
      <c r="AJ97" s="235" t="s">
        <v>1069</v>
      </c>
      <c r="AK97" s="236" t="s">
        <v>554</v>
      </c>
      <c r="AL97" s="236" t="s">
        <v>368</v>
      </c>
      <c r="AM97" s="235" t="s">
        <v>1070</v>
      </c>
      <c r="AN97" s="212" t="s">
        <v>323</v>
      </c>
      <c r="AO97" s="214" t="s">
        <v>1042</v>
      </c>
      <c r="AP97" s="324" t="s">
        <v>1071</v>
      </c>
      <c r="AQ97" s="325" t="s">
        <v>554</v>
      </c>
      <c r="AR97" s="325" t="s">
        <v>554</v>
      </c>
      <c r="AS97" s="244" t="s">
        <v>1072</v>
      </c>
      <c r="AT97" s="212" t="s">
        <v>323</v>
      </c>
      <c r="AU97" s="214" t="s">
        <v>1042</v>
      </c>
      <c r="AV97" s="16"/>
      <c r="AW97" s="16"/>
      <c r="AX97" s="16"/>
      <c r="AY97" s="16"/>
      <c r="AZ97" s="16"/>
    </row>
    <row r="98" spans="1:52" ht="85.5" x14ac:dyDescent="0.25">
      <c r="A98" s="55">
        <f t="shared" si="17"/>
        <v>93</v>
      </c>
      <c r="B98" s="56" t="s">
        <v>111</v>
      </c>
      <c r="C98" s="65" t="s">
        <v>111</v>
      </c>
      <c r="D98" s="57" t="s">
        <v>240</v>
      </c>
      <c r="E98" s="56" t="s">
        <v>80</v>
      </c>
      <c r="F98" s="56" t="s">
        <v>180</v>
      </c>
      <c r="G98" s="98" t="s">
        <v>1073</v>
      </c>
      <c r="H98" s="57" t="s">
        <v>343</v>
      </c>
      <c r="I98" s="71">
        <v>0.2</v>
      </c>
      <c r="J98" s="101">
        <v>0</v>
      </c>
      <c r="K98" s="101">
        <v>1</v>
      </c>
      <c r="L98" s="101">
        <v>1</v>
      </c>
      <c r="M98" s="101">
        <v>1</v>
      </c>
      <c r="N98" s="101">
        <v>3</v>
      </c>
      <c r="O98" s="55" t="s">
        <v>344</v>
      </c>
      <c r="P98" s="101">
        <v>0</v>
      </c>
      <c r="Q98" s="56">
        <v>1</v>
      </c>
      <c r="R98" s="43">
        <v>1</v>
      </c>
      <c r="S98" s="43">
        <v>1</v>
      </c>
      <c r="T98" s="45" t="str">
        <f t="shared" si="19"/>
        <v>0</v>
      </c>
      <c r="U98" s="96">
        <f t="shared" si="14"/>
        <v>3</v>
      </c>
      <c r="V98" s="52">
        <f t="shared" si="15"/>
        <v>1</v>
      </c>
      <c r="W98" s="261">
        <f t="shared" si="16"/>
        <v>0.2</v>
      </c>
      <c r="X98" s="240" t="s">
        <v>1066</v>
      </c>
      <c r="Y98" s="210" t="s">
        <v>283</v>
      </c>
      <c r="Z98" s="210" t="s">
        <v>283</v>
      </c>
      <c r="AA98" s="210" t="s">
        <v>185</v>
      </c>
      <c r="AB98" s="204" t="s">
        <v>185</v>
      </c>
      <c r="AC98" s="205" t="s">
        <v>283</v>
      </c>
      <c r="AD98" s="237" t="s">
        <v>1074</v>
      </c>
      <c r="AE98" s="233" t="s">
        <v>283</v>
      </c>
      <c r="AF98" s="233" t="s">
        <v>283</v>
      </c>
      <c r="AG98" s="237" t="s">
        <v>1075</v>
      </c>
      <c r="AH98" s="203" t="s">
        <v>323</v>
      </c>
      <c r="AI98" s="205" t="s">
        <v>283</v>
      </c>
      <c r="AJ98" s="235" t="s">
        <v>1076</v>
      </c>
      <c r="AK98" s="236" t="s">
        <v>554</v>
      </c>
      <c r="AL98" s="236" t="s">
        <v>368</v>
      </c>
      <c r="AM98" s="235" t="s">
        <v>1077</v>
      </c>
      <c r="AN98" s="212" t="s">
        <v>323</v>
      </c>
      <c r="AO98" s="214" t="s">
        <v>1078</v>
      </c>
      <c r="AP98" s="324" t="s">
        <v>1079</v>
      </c>
      <c r="AQ98" s="325" t="s">
        <v>554</v>
      </c>
      <c r="AR98" s="325" t="s">
        <v>554</v>
      </c>
      <c r="AS98" s="324" t="s">
        <v>1080</v>
      </c>
      <c r="AT98" s="212" t="s">
        <v>323</v>
      </c>
      <c r="AU98" s="214" t="s">
        <v>1042</v>
      </c>
      <c r="AV98" s="16"/>
      <c r="AW98" s="16"/>
      <c r="AX98" s="16"/>
      <c r="AY98" s="16"/>
      <c r="AZ98" s="16"/>
    </row>
    <row r="99" spans="1:52" ht="144" customHeight="1" x14ac:dyDescent="0.25">
      <c r="A99" s="78">
        <f t="shared" si="17"/>
        <v>94</v>
      </c>
      <c r="B99" s="75" t="s">
        <v>111</v>
      </c>
      <c r="C99" s="75" t="s">
        <v>36</v>
      </c>
      <c r="D99" s="75" t="s">
        <v>197</v>
      </c>
      <c r="E99" s="75" t="s">
        <v>80</v>
      </c>
      <c r="F99" s="107" t="s">
        <v>198</v>
      </c>
      <c r="G99" s="107" t="s">
        <v>199</v>
      </c>
      <c r="H99" s="57" t="s">
        <v>319</v>
      </c>
      <c r="I99" s="76">
        <v>0.84</v>
      </c>
      <c r="J99" s="327">
        <v>0.19</v>
      </c>
      <c r="K99" s="77">
        <v>0.27</v>
      </c>
      <c r="L99" s="77">
        <v>0.27</v>
      </c>
      <c r="M99" s="77">
        <v>0.27</v>
      </c>
      <c r="N99" s="199">
        <v>1</v>
      </c>
      <c r="O99" s="78" t="s">
        <v>344</v>
      </c>
      <c r="P99" s="199">
        <v>0.19</v>
      </c>
      <c r="Q99" s="199">
        <v>0.27</v>
      </c>
      <c r="R99" s="115">
        <v>0.27</v>
      </c>
      <c r="S99" s="115">
        <v>0.27</v>
      </c>
      <c r="T99" s="47" t="str">
        <f t="shared" si="19"/>
        <v>0</v>
      </c>
      <c r="U99" s="111">
        <f t="shared" si="14"/>
        <v>1</v>
      </c>
      <c r="V99" s="53">
        <f t="shared" si="15"/>
        <v>1</v>
      </c>
      <c r="W99" s="54">
        <f t="shared" si="16"/>
        <v>0.84</v>
      </c>
      <c r="X99" s="240" t="s">
        <v>1081</v>
      </c>
      <c r="Y99" s="210" t="s">
        <v>283</v>
      </c>
      <c r="Z99" s="210">
        <v>0</v>
      </c>
      <c r="AA99" s="210" t="s">
        <v>1082</v>
      </c>
      <c r="AB99" s="203" t="s">
        <v>323</v>
      </c>
      <c r="AC99" s="205" t="s">
        <v>283</v>
      </c>
      <c r="AD99" s="237" t="s">
        <v>1083</v>
      </c>
      <c r="AE99" s="233" t="s">
        <v>283</v>
      </c>
      <c r="AF99" s="233" t="s">
        <v>283</v>
      </c>
      <c r="AG99" s="237" t="s">
        <v>1082</v>
      </c>
      <c r="AH99" s="203" t="s">
        <v>323</v>
      </c>
      <c r="AI99" s="205" t="s">
        <v>283</v>
      </c>
      <c r="AJ99" s="235" t="s">
        <v>1084</v>
      </c>
      <c r="AK99" s="246" t="s">
        <v>185</v>
      </c>
      <c r="AL99" s="246" t="s">
        <v>185</v>
      </c>
      <c r="AM99" s="235" t="s">
        <v>1082</v>
      </c>
      <c r="AN99" s="212" t="s">
        <v>323</v>
      </c>
      <c r="AO99" s="217" t="s">
        <v>1085</v>
      </c>
      <c r="AP99" s="244" t="s">
        <v>1086</v>
      </c>
      <c r="AQ99" s="246" t="s">
        <v>185</v>
      </c>
      <c r="AR99" s="246" t="s">
        <v>185</v>
      </c>
      <c r="AS99" s="244" t="s">
        <v>1082</v>
      </c>
      <c r="AT99" s="212" t="s">
        <v>323</v>
      </c>
      <c r="AU99" s="214" t="s">
        <v>1042</v>
      </c>
      <c r="AV99" s="16"/>
      <c r="AW99" s="16"/>
      <c r="AX99" s="16"/>
      <c r="AY99" s="16"/>
      <c r="AZ99" s="16"/>
    </row>
    <row r="100" spans="1:52" ht="168" customHeight="1" x14ac:dyDescent="0.25">
      <c r="A100" s="78">
        <f t="shared" si="17"/>
        <v>95</v>
      </c>
      <c r="B100" s="75" t="s">
        <v>111</v>
      </c>
      <c r="C100" s="75" t="s">
        <v>36</v>
      </c>
      <c r="D100" s="75" t="s">
        <v>197</v>
      </c>
      <c r="E100" s="75" t="s">
        <v>80</v>
      </c>
      <c r="F100" s="75" t="s">
        <v>200</v>
      </c>
      <c r="G100" s="107" t="s">
        <v>201</v>
      </c>
      <c r="H100" s="57" t="s">
        <v>319</v>
      </c>
      <c r="I100" s="76">
        <v>0.16</v>
      </c>
      <c r="J100" s="77">
        <v>0.19</v>
      </c>
      <c r="K100" s="77">
        <v>0.27</v>
      </c>
      <c r="L100" s="77">
        <v>0.27</v>
      </c>
      <c r="M100" s="77">
        <v>0.27</v>
      </c>
      <c r="N100" s="199">
        <v>1</v>
      </c>
      <c r="O100" s="78" t="s">
        <v>344</v>
      </c>
      <c r="P100" s="199">
        <v>0.19</v>
      </c>
      <c r="Q100" s="199">
        <v>0.27</v>
      </c>
      <c r="R100" s="115">
        <v>0.27</v>
      </c>
      <c r="S100" s="115">
        <v>0.27</v>
      </c>
      <c r="T100" s="47" t="str">
        <f t="shared" si="19"/>
        <v>0</v>
      </c>
      <c r="U100" s="111">
        <f t="shared" si="14"/>
        <v>1</v>
      </c>
      <c r="V100" s="53">
        <f t="shared" si="15"/>
        <v>1</v>
      </c>
      <c r="W100" s="54">
        <f t="shared" si="16"/>
        <v>0.16</v>
      </c>
      <c r="X100" s="240" t="s">
        <v>1087</v>
      </c>
      <c r="Y100" s="210" t="s">
        <v>283</v>
      </c>
      <c r="Z100" s="210" t="s">
        <v>283</v>
      </c>
      <c r="AA100" s="210" t="s">
        <v>1082</v>
      </c>
      <c r="AB100" s="203" t="s">
        <v>323</v>
      </c>
      <c r="AC100" s="205" t="s">
        <v>283</v>
      </c>
      <c r="AD100" s="237" t="s">
        <v>1088</v>
      </c>
      <c r="AE100" s="233" t="s">
        <v>283</v>
      </c>
      <c r="AF100" s="233" t="s">
        <v>283</v>
      </c>
      <c r="AG100" s="237" t="s">
        <v>1082</v>
      </c>
      <c r="AH100" s="203" t="s">
        <v>323</v>
      </c>
      <c r="AI100" s="205" t="s">
        <v>283</v>
      </c>
      <c r="AJ100" s="235" t="s">
        <v>1089</v>
      </c>
      <c r="AK100" s="246" t="s">
        <v>185</v>
      </c>
      <c r="AL100" s="246" t="s">
        <v>185</v>
      </c>
      <c r="AM100" s="235" t="s">
        <v>1082</v>
      </c>
      <c r="AN100" s="212" t="s">
        <v>323</v>
      </c>
      <c r="AO100" s="217" t="s">
        <v>1090</v>
      </c>
      <c r="AP100" s="244" t="s">
        <v>1091</v>
      </c>
      <c r="AQ100" s="246" t="s">
        <v>185</v>
      </c>
      <c r="AR100" s="246" t="s">
        <v>185</v>
      </c>
      <c r="AS100" s="244" t="s">
        <v>1082</v>
      </c>
      <c r="AT100" s="212" t="s">
        <v>323</v>
      </c>
      <c r="AU100" s="214" t="s">
        <v>1042</v>
      </c>
      <c r="AV100" s="16"/>
      <c r="AW100" s="16"/>
      <c r="AX100" s="16"/>
      <c r="AY100" s="16"/>
      <c r="AZ100" s="16"/>
    </row>
    <row r="101" spans="1:52" ht="142.5" x14ac:dyDescent="0.25">
      <c r="A101" s="55">
        <f>A100+1</f>
        <v>96</v>
      </c>
      <c r="B101" s="56" t="s">
        <v>111</v>
      </c>
      <c r="C101" s="56" t="s">
        <v>38</v>
      </c>
      <c r="D101" s="56" t="s">
        <v>233</v>
      </c>
      <c r="E101" s="56" t="s">
        <v>80</v>
      </c>
      <c r="F101" s="56" t="s">
        <v>237</v>
      </c>
      <c r="G101" s="98" t="s">
        <v>238</v>
      </c>
      <c r="H101" s="57" t="s">
        <v>319</v>
      </c>
      <c r="I101" s="71">
        <v>0.3</v>
      </c>
      <c r="J101" s="71">
        <v>1</v>
      </c>
      <c r="K101" s="71">
        <v>1</v>
      </c>
      <c r="L101" s="71">
        <v>1</v>
      </c>
      <c r="M101" s="71">
        <v>1</v>
      </c>
      <c r="N101" s="328">
        <v>1</v>
      </c>
      <c r="O101" s="55" t="s">
        <v>320</v>
      </c>
      <c r="P101" s="71">
        <v>1</v>
      </c>
      <c r="Q101" s="71">
        <v>1</v>
      </c>
      <c r="R101" s="329">
        <v>1</v>
      </c>
      <c r="S101" s="115">
        <v>1</v>
      </c>
      <c r="T101" s="45" t="str">
        <f>IF(O101="Constante","4",IF(O101="Demanda","4","0"))</f>
        <v>4</v>
      </c>
      <c r="U101" s="61">
        <f>IF(O101="sumatoria",(P101+Q101+R101+S101),(P101+Q101+R101+S101)/T101)</f>
        <v>1</v>
      </c>
      <c r="V101" s="330">
        <f>(U101/N101)</f>
        <v>1</v>
      </c>
      <c r="W101" s="331">
        <f>V101*I101</f>
        <v>0.3</v>
      </c>
      <c r="X101" s="240" t="s">
        <v>1092</v>
      </c>
      <c r="Y101" s="210" t="s">
        <v>283</v>
      </c>
      <c r="Z101" s="210" t="s">
        <v>283</v>
      </c>
      <c r="AA101" s="210" t="s">
        <v>1093</v>
      </c>
      <c r="AB101" s="203" t="s">
        <v>323</v>
      </c>
      <c r="AC101" s="205" t="s">
        <v>283</v>
      </c>
      <c r="AD101" s="237" t="s">
        <v>1094</v>
      </c>
      <c r="AE101" s="233" t="s">
        <v>283</v>
      </c>
      <c r="AF101" s="332" t="s">
        <v>283</v>
      </c>
      <c r="AG101" s="237" t="s">
        <v>1093</v>
      </c>
      <c r="AH101" s="203" t="s">
        <v>323</v>
      </c>
      <c r="AI101" s="205" t="s">
        <v>283</v>
      </c>
      <c r="AJ101" s="333" t="s">
        <v>1095</v>
      </c>
      <c r="AK101" s="246" t="s">
        <v>185</v>
      </c>
      <c r="AL101" s="246" t="s">
        <v>185</v>
      </c>
      <c r="AM101" s="333" t="s">
        <v>1096</v>
      </c>
      <c r="AN101" s="203" t="s">
        <v>520</v>
      </c>
      <c r="AO101" s="214" t="s">
        <v>1097</v>
      </c>
      <c r="AP101" s="250" t="s">
        <v>1098</v>
      </c>
      <c r="AQ101" s="237" t="s">
        <v>1099</v>
      </c>
      <c r="AR101" s="237" t="s">
        <v>1100</v>
      </c>
      <c r="AS101" s="250" t="s">
        <v>1101</v>
      </c>
      <c r="AT101" s="212" t="s">
        <v>323</v>
      </c>
      <c r="AU101" s="214" t="s">
        <v>470</v>
      </c>
      <c r="AV101" s="16"/>
      <c r="AW101" s="16"/>
      <c r="AX101" s="16"/>
      <c r="AY101" s="16"/>
      <c r="AZ101" s="16"/>
    </row>
    <row r="102" spans="1:52" ht="356.25" x14ac:dyDescent="0.25">
      <c r="A102" s="55">
        <f>A101+1</f>
        <v>97</v>
      </c>
      <c r="B102" s="56" t="s">
        <v>111</v>
      </c>
      <c r="C102" s="56" t="s">
        <v>38</v>
      </c>
      <c r="D102" s="56" t="s">
        <v>233</v>
      </c>
      <c r="E102" s="56" t="s">
        <v>80</v>
      </c>
      <c r="F102" s="56" t="s">
        <v>206</v>
      </c>
      <c r="G102" s="98" t="s">
        <v>236</v>
      </c>
      <c r="H102" s="57" t="s">
        <v>319</v>
      </c>
      <c r="I102" s="71">
        <v>0.1</v>
      </c>
      <c r="J102" s="71">
        <v>0.1</v>
      </c>
      <c r="K102" s="67">
        <v>0.1</v>
      </c>
      <c r="L102" s="67">
        <v>0.1</v>
      </c>
      <c r="M102" s="67">
        <v>0.7</v>
      </c>
      <c r="N102" s="328">
        <v>1</v>
      </c>
      <c r="O102" s="55" t="s">
        <v>344</v>
      </c>
      <c r="P102" s="71">
        <v>0.1</v>
      </c>
      <c r="Q102" s="71">
        <v>0.1</v>
      </c>
      <c r="R102" s="329">
        <v>0.8</v>
      </c>
      <c r="S102" s="329">
        <v>0</v>
      </c>
      <c r="T102" s="45" t="str">
        <f>IF(O102="Constante","4",IF(O102="Demanda","4","0"))</f>
        <v>0</v>
      </c>
      <c r="U102" s="61">
        <f>IF(O102="sumatoria",(P102+Q102+R102+S102),(P102+Q102+R102+S102)/T102)</f>
        <v>1</v>
      </c>
      <c r="V102" s="330">
        <f>(U102/N102)</f>
        <v>1</v>
      </c>
      <c r="W102" s="331">
        <f>V102*I102</f>
        <v>0.1</v>
      </c>
      <c r="X102" s="240" t="s">
        <v>1102</v>
      </c>
      <c r="Y102" s="210" t="s">
        <v>283</v>
      </c>
      <c r="Z102" s="210"/>
      <c r="AA102" s="210" t="s">
        <v>1103</v>
      </c>
      <c r="AB102" s="203" t="s">
        <v>323</v>
      </c>
      <c r="AC102" s="205" t="s">
        <v>283</v>
      </c>
      <c r="AD102" s="237" t="s">
        <v>1104</v>
      </c>
      <c r="AE102" s="233" t="s">
        <v>283</v>
      </c>
      <c r="AF102" s="332" t="s">
        <v>1105</v>
      </c>
      <c r="AG102" s="237" t="s">
        <v>1106</v>
      </c>
      <c r="AH102" s="203" t="s">
        <v>323</v>
      </c>
      <c r="AI102" s="205" t="s">
        <v>283</v>
      </c>
      <c r="AJ102" s="333" t="s">
        <v>1107</v>
      </c>
      <c r="AK102" s="246" t="s">
        <v>185</v>
      </c>
      <c r="AL102" s="246" t="s">
        <v>185</v>
      </c>
      <c r="AM102" s="333" t="s">
        <v>1108</v>
      </c>
      <c r="AN102" s="203" t="s">
        <v>520</v>
      </c>
      <c r="AO102" s="214" t="s">
        <v>1097</v>
      </c>
      <c r="AP102" s="250" t="s">
        <v>1406</v>
      </c>
      <c r="AQ102" s="266" t="s">
        <v>1109</v>
      </c>
      <c r="AR102" s="266" t="s">
        <v>1109</v>
      </c>
      <c r="AS102" s="250" t="s">
        <v>1110</v>
      </c>
      <c r="AT102" s="212" t="s">
        <v>185</v>
      </c>
      <c r="AU102" s="214" t="s">
        <v>1410</v>
      </c>
      <c r="AV102" s="16"/>
      <c r="AW102" s="16"/>
      <c r="AX102" s="16"/>
      <c r="AY102" s="16"/>
      <c r="AZ102" s="16"/>
    </row>
    <row r="103" spans="1:52" ht="71.25" x14ac:dyDescent="0.25">
      <c r="A103" s="55">
        <f>A102+1</f>
        <v>98</v>
      </c>
      <c r="B103" s="56" t="s">
        <v>111</v>
      </c>
      <c r="C103" s="56" t="s">
        <v>38</v>
      </c>
      <c r="D103" s="56" t="s">
        <v>233</v>
      </c>
      <c r="E103" s="56" t="s">
        <v>80</v>
      </c>
      <c r="F103" s="56" t="s">
        <v>237</v>
      </c>
      <c r="G103" s="98" t="s">
        <v>239</v>
      </c>
      <c r="H103" s="57" t="s">
        <v>319</v>
      </c>
      <c r="I103" s="71">
        <v>0.15</v>
      </c>
      <c r="J103" s="71">
        <v>1</v>
      </c>
      <c r="K103" s="71">
        <v>1</v>
      </c>
      <c r="L103" s="71">
        <v>1</v>
      </c>
      <c r="M103" s="71">
        <v>1</v>
      </c>
      <c r="N103" s="328">
        <v>1</v>
      </c>
      <c r="O103" s="55" t="s">
        <v>320</v>
      </c>
      <c r="P103" s="328">
        <v>1</v>
      </c>
      <c r="Q103" s="328">
        <v>1</v>
      </c>
      <c r="R103" s="329">
        <v>1</v>
      </c>
      <c r="S103" s="329">
        <v>1</v>
      </c>
      <c r="T103" s="45" t="str">
        <f>IF(O103="Constante","4",IF(O103="Demanda","4","0"))</f>
        <v>4</v>
      </c>
      <c r="U103" s="61">
        <f>IF(O103="sumatoria",(P103+Q103+R103+S103),(P103+Q103+R103+S103)/T103)</f>
        <v>1</v>
      </c>
      <c r="V103" s="330">
        <f>(U103/N103)</f>
        <v>1</v>
      </c>
      <c r="W103" s="331">
        <f>V103*I103</f>
        <v>0.15</v>
      </c>
      <c r="X103" s="240" t="s">
        <v>1111</v>
      </c>
      <c r="Y103" s="210" t="s">
        <v>283</v>
      </c>
      <c r="Z103" s="210" t="s">
        <v>283</v>
      </c>
      <c r="AA103" s="210" t="s">
        <v>1112</v>
      </c>
      <c r="AB103" s="203" t="s">
        <v>323</v>
      </c>
      <c r="AC103" s="205" t="s">
        <v>283</v>
      </c>
      <c r="AD103" s="237" t="s">
        <v>1113</v>
      </c>
      <c r="AE103" s="233" t="s">
        <v>283</v>
      </c>
      <c r="AF103" s="233" t="s">
        <v>283</v>
      </c>
      <c r="AG103" s="237" t="s">
        <v>1112</v>
      </c>
      <c r="AH103" s="203" t="s">
        <v>323</v>
      </c>
      <c r="AI103" s="205" t="s">
        <v>283</v>
      </c>
      <c r="AJ103" s="333" t="s">
        <v>1114</v>
      </c>
      <c r="AK103" s="246" t="s">
        <v>185</v>
      </c>
      <c r="AL103" s="246" t="s">
        <v>185</v>
      </c>
      <c r="AM103" s="333" t="s">
        <v>1115</v>
      </c>
      <c r="AN103" s="203" t="s">
        <v>520</v>
      </c>
      <c r="AO103" s="214" t="s">
        <v>1097</v>
      </c>
      <c r="AP103" s="250" t="s">
        <v>1116</v>
      </c>
      <c r="AQ103" s="237" t="s">
        <v>1117</v>
      </c>
      <c r="AR103" s="237" t="s">
        <v>1118</v>
      </c>
      <c r="AS103" s="250" t="s">
        <v>1119</v>
      </c>
      <c r="AT103" s="212" t="s">
        <v>323</v>
      </c>
      <c r="AU103" s="214" t="s">
        <v>470</v>
      </c>
      <c r="AV103" s="16"/>
      <c r="AW103" s="16"/>
      <c r="AX103" s="16"/>
      <c r="AY103" s="16"/>
      <c r="AZ103" s="16"/>
    </row>
    <row r="104" spans="1:52" ht="71.25" x14ac:dyDescent="0.25">
      <c r="A104" s="55">
        <f>A103+1</f>
        <v>99</v>
      </c>
      <c r="B104" s="56" t="s">
        <v>111</v>
      </c>
      <c r="C104" s="56" t="s">
        <v>38</v>
      </c>
      <c r="D104" s="56" t="s">
        <v>233</v>
      </c>
      <c r="E104" s="56" t="s">
        <v>80</v>
      </c>
      <c r="F104" s="56" t="s">
        <v>234</v>
      </c>
      <c r="G104" s="98" t="s">
        <v>235</v>
      </c>
      <c r="H104" s="57" t="s">
        <v>319</v>
      </c>
      <c r="I104" s="71">
        <v>0.15</v>
      </c>
      <c r="J104" s="71">
        <v>1</v>
      </c>
      <c r="K104" s="71">
        <v>1</v>
      </c>
      <c r="L104" s="71">
        <v>1</v>
      </c>
      <c r="M104" s="71">
        <v>1</v>
      </c>
      <c r="N104" s="328">
        <v>1</v>
      </c>
      <c r="O104" s="55" t="s">
        <v>320</v>
      </c>
      <c r="P104" s="328">
        <v>1</v>
      </c>
      <c r="Q104" s="328">
        <v>1</v>
      </c>
      <c r="R104" s="329">
        <v>1</v>
      </c>
      <c r="S104" s="329">
        <v>1</v>
      </c>
      <c r="T104" s="45" t="str">
        <f>IF(O104="Constante","4",IF(O104="Demanda","4","0"))</f>
        <v>4</v>
      </c>
      <c r="U104" s="61">
        <f>IF(O104="sumatoria",(P104+Q104+R104+S104),(P104+Q104+R104+S104)/T104)</f>
        <v>1</v>
      </c>
      <c r="V104" s="330">
        <f>(U104/N104)</f>
        <v>1</v>
      </c>
      <c r="W104" s="331">
        <f>V104*I104</f>
        <v>0.15</v>
      </c>
      <c r="X104" s="240" t="s">
        <v>1120</v>
      </c>
      <c r="Y104" s="210" t="s">
        <v>283</v>
      </c>
      <c r="Z104" s="210" t="s">
        <v>283</v>
      </c>
      <c r="AA104" s="210" t="s">
        <v>1121</v>
      </c>
      <c r="AB104" s="203" t="s">
        <v>323</v>
      </c>
      <c r="AC104" s="205" t="s">
        <v>283</v>
      </c>
      <c r="AD104" s="237" t="s">
        <v>1122</v>
      </c>
      <c r="AE104" s="233" t="s">
        <v>283</v>
      </c>
      <c r="AF104" s="233" t="s">
        <v>283</v>
      </c>
      <c r="AG104" s="237" t="s">
        <v>1121</v>
      </c>
      <c r="AH104" s="203" t="s">
        <v>323</v>
      </c>
      <c r="AI104" s="205" t="s">
        <v>283</v>
      </c>
      <c r="AJ104" s="333" t="s">
        <v>1123</v>
      </c>
      <c r="AK104" s="246" t="s">
        <v>185</v>
      </c>
      <c r="AL104" s="246" t="s">
        <v>185</v>
      </c>
      <c r="AM104" s="333" t="s">
        <v>1124</v>
      </c>
      <c r="AN104" s="203" t="s">
        <v>520</v>
      </c>
      <c r="AO104" s="214" t="s">
        <v>1097</v>
      </c>
      <c r="AP104" s="250" t="s">
        <v>1125</v>
      </c>
      <c r="AQ104" s="237" t="s">
        <v>1126</v>
      </c>
      <c r="AR104" s="266" t="s">
        <v>185</v>
      </c>
      <c r="AS104" s="250" t="s">
        <v>1127</v>
      </c>
      <c r="AT104" s="212" t="s">
        <v>323</v>
      </c>
      <c r="AU104" s="214" t="s">
        <v>470</v>
      </c>
      <c r="AV104" s="16"/>
      <c r="AW104" s="16"/>
      <c r="AX104" s="16"/>
      <c r="AY104" s="16"/>
      <c r="AZ104" s="16"/>
    </row>
    <row r="105" spans="1:52" ht="57" x14ac:dyDescent="0.25">
      <c r="A105" s="55">
        <f>A104+1</f>
        <v>100</v>
      </c>
      <c r="B105" s="56" t="s">
        <v>111</v>
      </c>
      <c r="C105" s="56" t="s">
        <v>38</v>
      </c>
      <c r="D105" s="56" t="s">
        <v>230</v>
      </c>
      <c r="E105" s="56" t="s">
        <v>80</v>
      </c>
      <c r="F105" s="56" t="s">
        <v>231</v>
      </c>
      <c r="G105" s="98" t="s">
        <v>232</v>
      </c>
      <c r="H105" s="57" t="s">
        <v>319</v>
      </c>
      <c r="I105" s="71">
        <v>0.3</v>
      </c>
      <c r="J105" s="71">
        <v>1</v>
      </c>
      <c r="K105" s="71">
        <v>1</v>
      </c>
      <c r="L105" s="71">
        <v>1</v>
      </c>
      <c r="M105" s="71">
        <v>1</v>
      </c>
      <c r="N105" s="328">
        <v>1</v>
      </c>
      <c r="O105" s="55" t="s">
        <v>320</v>
      </c>
      <c r="P105" s="328">
        <v>1</v>
      </c>
      <c r="Q105" s="328">
        <v>1</v>
      </c>
      <c r="R105" s="329">
        <v>1</v>
      </c>
      <c r="S105" s="329">
        <v>1</v>
      </c>
      <c r="T105" s="45" t="str">
        <f>IF(O105="Constante","4",IF(O105="Demanda","4","0"))</f>
        <v>4</v>
      </c>
      <c r="U105" s="61">
        <f>IF(O105="sumatoria",(P105+Q105+R105+S105),(P105+Q105+R105+S105)/T105)</f>
        <v>1</v>
      </c>
      <c r="V105" s="330">
        <f>(U105/N105)</f>
        <v>1</v>
      </c>
      <c r="W105" s="331">
        <f>V105*I105</f>
        <v>0.3</v>
      </c>
      <c r="X105" s="240" t="s">
        <v>1128</v>
      </c>
      <c r="Y105" s="210" t="s">
        <v>283</v>
      </c>
      <c r="Z105" s="210" t="s">
        <v>283</v>
      </c>
      <c r="AA105" s="210" t="s">
        <v>1129</v>
      </c>
      <c r="AB105" s="203" t="s">
        <v>323</v>
      </c>
      <c r="AC105" s="205" t="s">
        <v>283</v>
      </c>
      <c r="AD105" s="237" t="s">
        <v>1130</v>
      </c>
      <c r="AE105" s="233" t="s">
        <v>283</v>
      </c>
      <c r="AF105" s="233" t="s">
        <v>283</v>
      </c>
      <c r="AG105" s="237" t="s">
        <v>1131</v>
      </c>
      <c r="AH105" s="203" t="s">
        <v>323</v>
      </c>
      <c r="AI105" s="205" t="s">
        <v>283</v>
      </c>
      <c r="AJ105" s="333" t="s">
        <v>1132</v>
      </c>
      <c r="AK105" s="246" t="s">
        <v>185</v>
      </c>
      <c r="AL105" s="246" t="s">
        <v>185</v>
      </c>
      <c r="AM105" s="333" t="s">
        <v>1133</v>
      </c>
      <c r="AN105" s="203" t="s">
        <v>520</v>
      </c>
      <c r="AO105" s="214" t="s">
        <v>1097</v>
      </c>
      <c r="AP105" s="250" t="s">
        <v>1134</v>
      </c>
      <c r="AQ105" s="237" t="s">
        <v>1135</v>
      </c>
      <c r="AR105" s="237" t="s">
        <v>1136</v>
      </c>
      <c r="AS105" s="250" t="s">
        <v>1137</v>
      </c>
      <c r="AT105" s="212" t="s">
        <v>323</v>
      </c>
      <c r="AU105" s="214" t="s">
        <v>470</v>
      </c>
      <c r="AV105" s="16"/>
      <c r="AW105" s="16"/>
      <c r="AX105" s="16"/>
      <c r="AY105" s="16"/>
      <c r="AZ105" s="16"/>
    </row>
    <row r="106" spans="1:52" ht="85.5" x14ac:dyDescent="0.25">
      <c r="A106" s="78">
        <f t="shared" si="17"/>
        <v>101</v>
      </c>
      <c r="B106" s="75" t="s">
        <v>111</v>
      </c>
      <c r="C106" s="75" t="s">
        <v>40</v>
      </c>
      <c r="D106" s="75" t="s">
        <v>202</v>
      </c>
      <c r="E106" s="75" t="s">
        <v>80</v>
      </c>
      <c r="F106" s="75" t="s">
        <v>118</v>
      </c>
      <c r="G106" s="107" t="s">
        <v>203</v>
      </c>
      <c r="H106" s="57" t="s">
        <v>319</v>
      </c>
      <c r="I106" s="76">
        <v>0.2</v>
      </c>
      <c r="J106" s="76">
        <v>1</v>
      </c>
      <c r="K106" s="76">
        <v>1</v>
      </c>
      <c r="L106" s="76">
        <v>1</v>
      </c>
      <c r="M106" s="76">
        <v>1</v>
      </c>
      <c r="N106" s="199">
        <v>1</v>
      </c>
      <c r="O106" s="78" t="s">
        <v>320</v>
      </c>
      <c r="P106" s="199">
        <v>1</v>
      </c>
      <c r="Q106" s="199">
        <v>1</v>
      </c>
      <c r="R106" s="115">
        <v>1</v>
      </c>
      <c r="S106" s="115">
        <v>1</v>
      </c>
      <c r="T106" s="47" t="str">
        <f t="shared" si="19"/>
        <v>4</v>
      </c>
      <c r="U106" s="111">
        <f t="shared" si="14"/>
        <v>1</v>
      </c>
      <c r="V106" s="53">
        <f t="shared" ref="V106:V126" si="20">(U106/N106)</f>
        <v>1</v>
      </c>
      <c r="W106" s="54">
        <f t="shared" ref="W106:W126" si="21">V106*I106</f>
        <v>0.2</v>
      </c>
      <c r="X106" s="240" t="s">
        <v>1138</v>
      </c>
      <c r="Y106" s="210" t="s">
        <v>283</v>
      </c>
      <c r="Z106" s="210" t="s">
        <v>283</v>
      </c>
      <c r="AA106" s="210" t="s">
        <v>1139</v>
      </c>
      <c r="AB106" s="203" t="s">
        <v>323</v>
      </c>
      <c r="AC106" s="205" t="s">
        <v>283</v>
      </c>
      <c r="AD106" s="237" t="s">
        <v>1140</v>
      </c>
      <c r="AE106" s="233" t="s">
        <v>283</v>
      </c>
      <c r="AF106" s="233" t="s">
        <v>283</v>
      </c>
      <c r="AG106" s="237" t="s">
        <v>1139</v>
      </c>
      <c r="AH106" s="203" t="s">
        <v>323</v>
      </c>
      <c r="AI106" s="205" t="s">
        <v>283</v>
      </c>
      <c r="AJ106" s="264" t="s">
        <v>1141</v>
      </c>
      <c r="AK106" s="265" t="s">
        <v>1142</v>
      </c>
      <c r="AL106" s="265" t="s">
        <v>1143</v>
      </c>
      <c r="AM106" s="334" t="s">
        <v>1139</v>
      </c>
      <c r="AN106" s="212" t="s">
        <v>323</v>
      </c>
      <c r="AO106" s="214" t="s">
        <v>470</v>
      </c>
      <c r="AP106" s="250" t="s">
        <v>1144</v>
      </c>
      <c r="AQ106" s="237" t="s">
        <v>1142</v>
      </c>
      <c r="AR106" s="237" t="s">
        <v>1143</v>
      </c>
      <c r="AS106" s="250" t="s">
        <v>1139</v>
      </c>
      <c r="AT106" s="212" t="s">
        <v>323</v>
      </c>
      <c r="AU106" s="214" t="s">
        <v>1430</v>
      </c>
      <c r="AV106" s="16"/>
      <c r="AW106" s="16"/>
      <c r="AX106" s="16"/>
      <c r="AY106" s="16"/>
      <c r="AZ106" s="16"/>
    </row>
    <row r="107" spans="1:52" ht="171" x14ac:dyDescent="0.25">
      <c r="A107" s="78">
        <f t="shared" si="17"/>
        <v>102</v>
      </c>
      <c r="B107" s="75" t="s">
        <v>111</v>
      </c>
      <c r="C107" s="75" t="s">
        <v>40</v>
      </c>
      <c r="D107" s="75" t="s">
        <v>202</v>
      </c>
      <c r="E107" s="75" t="s">
        <v>80</v>
      </c>
      <c r="F107" s="75" t="s">
        <v>118</v>
      </c>
      <c r="G107" s="107" t="s">
        <v>204</v>
      </c>
      <c r="H107" s="57" t="s">
        <v>319</v>
      </c>
      <c r="I107" s="76">
        <v>0.2</v>
      </c>
      <c r="J107" s="76">
        <v>1</v>
      </c>
      <c r="K107" s="76">
        <v>1</v>
      </c>
      <c r="L107" s="76">
        <v>1</v>
      </c>
      <c r="M107" s="76">
        <v>1</v>
      </c>
      <c r="N107" s="199">
        <v>1</v>
      </c>
      <c r="O107" s="78" t="s">
        <v>320</v>
      </c>
      <c r="P107" s="199">
        <v>1</v>
      </c>
      <c r="Q107" s="199">
        <v>1</v>
      </c>
      <c r="R107" s="115">
        <v>1</v>
      </c>
      <c r="S107" s="115">
        <v>1</v>
      </c>
      <c r="T107" s="47" t="str">
        <f t="shared" si="19"/>
        <v>4</v>
      </c>
      <c r="U107" s="111">
        <f t="shared" si="14"/>
        <v>1</v>
      </c>
      <c r="V107" s="53">
        <f t="shared" si="20"/>
        <v>1</v>
      </c>
      <c r="W107" s="54">
        <f t="shared" si="21"/>
        <v>0.2</v>
      </c>
      <c r="X107" s="240" t="s">
        <v>1145</v>
      </c>
      <c r="Y107" s="210" t="s">
        <v>283</v>
      </c>
      <c r="Z107" s="210" t="s">
        <v>283</v>
      </c>
      <c r="AA107" s="210" t="s">
        <v>1146</v>
      </c>
      <c r="AB107" s="203" t="s">
        <v>323</v>
      </c>
      <c r="AC107" s="205" t="s">
        <v>283</v>
      </c>
      <c r="AD107" s="237" t="s">
        <v>1147</v>
      </c>
      <c r="AE107" s="233" t="s">
        <v>283</v>
      </c>
      <c r="AF107" s="233" t="s">
        <v>283</v>
      </c>
      <c r="AG107" s="237" t="s">
        <v>1146</v>
      </c>
      <c r="AH107" s="203" t="s">
        <v>323</v>
      </c>
      <c r="AI107" s="205" t="s">
        <v>283</v>
      </c>
      <c r="AJ107" s="264" t="s">
        <v>1148</v>
      </c>
      <c r="AK107" s="308" t="s">
        <v>1149</v>
      </c>
      <c r="AL107" s="308" t="s">
        <v>1150</v>
      </c>
      <c r="AM107" s="264" t="s">
        <v>1146</v>
      </c>
      <c r="AN107" s="212" t="s">
        <v>323</v>
      </c>
      <c r="AO107" s="214" t="s">
        <v>470</v>
      </c>
      <c r="AP107" s="250" t="s">
        <v>1151</v>
      </c>
      <c r="AQ107" s="237" t="s">
        <v>1149</v>
      </c>
      <c r="AR107" s="237" t="s">
        <v>1150</v>
      </c>
      <c r="AS107" s="250" t="s">
        <v>1146</v>
      </c>
      <c r="AT107" s="212" t="s">
        <v>323</v>
      </c>
      <c r="AU107" s="214" t="s">
        <v>1431</v>
      </c>
      <c r="AV107" s="16"/>
      <c r="AW107" s="16"/>
      <c r="AX107" s="16"/>
      <c r="AY107" s="16"/>
      <c r="AZ107" s="16"/>
    </row>
    <row r="108" spans="1:52" ht="128.25" x14ac:dyDescent="0.25">
      <c r="A108" s="78">
        <f t="shared" si="17"/>
        <v>103</v>
      </c>
      <c r="B108" s="75" t="s">
        <v>111</v>
      </c>
      <c r="C108" s="75" t="s">
        <v>40</v>
      </c>
      <c r="D108" s="75" t="s">
        <v>205</v>
      </c>
      <c r="E108" s="75" t="s">
        <v>80</v>
      </c>
      <c r="F108" s="75" t="s">
        <v>206</v>
      </c>
      <c r="G108" s="107" t="s">
        <v>207</v>
      </c>
      <c r="H108" s="57" t="s">
        <v>319</v>
      </c>
      <c r="I108" s="76">
        <v>0.2</v>
      </c>
      <c r="J108" s="77">
        <v>0.1</v>
      </c>
      <c r="K108" s="77">
        <v>0.3</v>
      </c>
      <c r="L108" s="77">
        <v>0.3</v>
      </c>
      <c r="M108" s="77">
        <v>0.3</v>
      </c>
      <c r="N108" s="199">
        <v>1</v>
      </c>
      <c r="O108" s="78" t="s">
        <v>344</v>
      </c>
      <c r="P108" s="199">
        <v>0.1</v>
      </c>
      <c r="Q108" s="199">
        <v>0.3</v>
      </c>
      <c r="R108" s="115">
        <v>0.3</v>
      </c>
      <c r="S108" s="115">
        <v>0.3</v>
      </c>
      <c r="T108" s="47" t="str">
        <f t="shared" si="19"/>
        <v>0</v>
      </c>
      <c r="U108" s="111">
        <f t="shared" si="14"/>
        <v>1</v>
      </c>
      <c r="V108" s="53">
        <f t="shared" si="20"/>
        <v>1</v>
      </c>
      <c r="W108" s="54">
        <f t="shared" si="21"/>
        <v>0.2</v>
      </c>
      <c r="X108" s="240" t="s">
        <v>1152</v>
      </c>
      <c r="Y108" s="210" t="s">
        <v>283</v>
      </c>
      <c r="Z108" s="210" t="s">
        <v>283</v>
      </c>
      <c r="AA108" s="210" t="s">
        <v>1153</v>
      </c>
      <c r="AB108" s="203" t="s">
        <v>323</v>
      </c>
      <c r="AC108" s="205" t="s">
        <v>283</v>
      </c>
      <c r="AD108" s="237" t="s">
        <v>1154</v>
      </c>
      <c r="AE108" s="233" t="s">
        <v>283</v>
      </c>
      <c r="AF108" s="233" t="s">
        <v>283</v>
      </c>
      <c r="AG108" s="237" t="s">
        <v>1153</v>
      </c>
      <c r="AH108" s="203" t="s">
        <v>323</v>
      </c>
      <c r="AI108" s="205" t="s">
        <v>283</v>
      </c>
      <c r="AJ108" s="264" t="s">
        <v>1155</v>
      </c>
      <c r="AK108" s="265" t="s">
        <v>1156</v>
      </c>
      <c r="AL108" s="265" t="s">
        <v>1157</v>
      </c>
      <c r="AM108" s="264" t="s">
        <v>1153</v>
      </c>
      <c r="AN108" s="212" t="s">
        <v>323</v>
      </c>
      <c r="AO108" s="214" t="s">
        <v>470</v>
      </c>
      <c r="AP108" s="250" t="s">
        <v>1158</v>
      </c>
      <c r="AQ108" s="237" t="s">
        <v>1156</v>
      </c>
      <c r="AR108" s="237" t="s">
        <v>1157</v>
      </c>
      <c r="AS108" s="250" t="s">
        <v>1159</v>
      </c>
      <c r="AT108" s="212" t="s">
        <v>323</v>
      </c>
      <c r="AU108" s="214" t="s">
        <v>1432</v>
      </c>
      <c r="AV108" s="16"/>
      <c r="AW108" s="16"/>
      <c r="AX108" s="16"/>
      <c r="AY108" s="16"/>
      <c r="AZ108" s="16"/>
    </row>
    <row r="109" spans="1:52" ht="288" customHeight="1" x14ac:dyDescent="0.25">
      <c r="A109" s="78">
        <f t="shared" si="17"/>
        <v>104</v>
      </c>
      <c r="B109" s="75" t="s">
        <v>111</v>
      </c>
      <c r="C109" s="75" t="s">
        <v>40</v>
      </c>
      <c r="D109" s="75" t="s">
        <v>205</v>
      </c>
      <c r="E109" s="75" t="s">
        <v>80</v>
      </c>
      <c r="F109" s="75" t="s">
        <v>206</v>
      </c>
      <c r="G109" s="107" t="s">
        <v>208</v>
      </c>
      <c r="H109" s="57" t="s">
        <v>319</v>
      </c>
      <c r="I109" s="77">
        <v>0.2</v>
      </c>
      <c r="J109" s="77">
        <v>0.1</v>
      </c>
      <c r="K109" s="77">
        <v>0.3</v>
      </c>
      <c r="L109" s="77">
        <v>0.3</v>
      </c>
      <c r="M109" s="77">
        <v>0.3</v>
      </c>
      <c r="N109" s="199">
        <v>1</v>
      </c>
      <c r="O109" s="78" t="s">
        <v>344</v>
      </c>
      <c r="P109" s="202">
        <v>0.1</v>
      </c>
      <c r="Q109" s="199">
        <v>0.3</v>
      </c>
      <c r="R109" s="115">
        <v>0.3</v>
      </c>
      <c r="S109" s="115">
        <v>0.3</v>
      </c>
      <c r="T109" s="47" t="str">
        <f t="shared" si="19"/>
        <v>0</v>
      </c>
      <c r="U109" s="111">
        <f t="shared" si="14"/>
        <v>1</v>
      </c>
      <c r="V109" s="53">
        <f t="shared" si="20"/>
        <v>1</v>
      </c>
      <c r="W109" s="54">
        <f t="shared" si="21"/>
        <v>0.2</v>
      </c>
      <c r="X109" s="240" t="s">
        <v>1160</v>
      </c>
      <c r="Y109" s="210" t="s">
        <v>283</v>
      </c>
      <c r="Z109" s="210" t="s">
        <v>283</v>
      </c>
      <c r="AA109" s="210" t="s">
        <v>1161</v>
      </c>
      <c r="AB109" s="203" t="s">
        <v>323</v>
      </c>
      <c r="AC109" s="205" t="s">
        <v>283</v>
      </c>
      <c r="AD109" s="237" t="s">
        <v>1162</v>
      </c>
      <c r="AE109" s="233" t="s">
        <v>283</v>
      </c>
      <c r="AF109" s="233" t="s">
        <v>283</v>
      </c>
      <c r="AG109" s="237" t="s">
        <v>1161</v>
      </c>
      <c r="AH109" s="203" t="s">
        <v>323</v>
      </c>
      <c r="AI109" s="205" t="s">
        <v>283</v>
      </c>
      <c r="AJ109" s="264" t="s">
        <v>1163</v>
      </c>
      <c r="AK109" s="265" t="s">
        <v>1156</v>
      </c>
      <c r="AL109" s="265" t="s">
        <v>1157</v>
      </c>
      <c r="AM109" s="264" t="s">
        <v>1161</v>
      </c>
      <c r="AN109" s="212" t="s">
        <v>323</v>
      </c>
      <c r="AO109" s="214" t="s">
        <v>470</v>
      </c>
      <c r="AP109" s="250" t="s">
        <v>1164</v>
      </c>
      <c r="AQ109" s="237" t="s">
        <v>1156</v>
      </c>
      <c r="AR109" s="237" t="s">
        <v>1157</v>
      </c>
      <c r="AS109" s="250" t="s">
        <v>1165</v>
      </c>
      <c r="AT109" s="212" t="s">
        <v>323</v>
      </c>
      <c r="AU109" s="214" t="s">
        <v>1432</v>
      </c>
      <c r="AV109" s="16"/>
      <c r="AW109" s="16"/>
      <c r="AX109" s="16"/>
      <c r="AY109" s="16"/>
      <c r="AZ109" s="16"/>
    </row>
    <row r="110" spans="1:52" ht="285" x14ac:dyDescent="0.25">
      <c r="A110" s="78">
        <f t="shared" si="17"/>
        <v>105</v>
      </c>
      <c r="B110" s="75" t="s">
        <v>111</v>
      </c>
      <c r="C110" s="75" t="s">
        <v>40</v>
      </c>
      <c r="D110" s="75" t="s">
        <v>205</v>
      </c>
      <c r="E110" s="75" t="s">
        <v>80</v>
      </c>
      <c r="F110" s="75" t="s">
        <v>206</v>
      </c>
      <c r="G110" s="107" t="s">
        <v>209</v>
      </c>
      <c r="H110" s="57" t="s">
        <v>319</v>
      </c>
      <c r="I110" s="76">
        <v>0.2</v>
      </c>
      <c r="J110" s="77">
        <v>0.1</v>
      </c>
      <c r="K110" s="77">
        <v>0.3</v>
      </c>
      <c r="L110" s="77">
        <v>0.3</v>
      </c>
      <c r="M110" s="77">
        <v>0.3</v>
      </c>
      <c r="N110" s="199">
        <v>1</v>
      </c>
      <c r="O110" s="78" t="s">
        <v>344</v>
      </c>
      <c r="P110" s="202">
        <v>0.1</v>
      </c>
      <c r="Q110" s="199">
        <v>0.3</v>
      </c>
      <c r="R110" s="46">
        <v>0.3</v>
      </c>
      <c r="S110" s="115">
        <v>0.3</v>
      </c>
      <c r="T110" s="47" t="str">
        <f t="shared" si="19"/>
        <v>0</v>
      </c>
      <c r="U110" s="111">
        <f t="shared" si="14"/>
        <v>1</v>
      </c>
      <c r="V110" s="53">
        <f t="shared" si="20"/>
        <v>1</v>
      </c>
      <c r="W110" s="54">
        <f t="shared" si="21"/>
        <v>0.2</v>
      </c>
      <c r="X110" s="240" t="s">
        <v>1166</v>
      </c>
      <c r="Y110" s="210" t="s">
        <v>283</v>
      </c>
      <c r="Z110" s="210" t="s">
        <v>283</v>
      </c>
      <c r="AA110" s="210" t="s">
        <v>1167</v>
      </c>
      <c r="AB110" s="203" t="s">
        <v>323</v>
      </c>
      <c r="AC110" s="205" t="s">
        <v>283</v>
      </c>
      <c r="AD110" s="237" t="s">
        <v>1168</v>
      </c>
      <c r="AE110" s="233" t="s">
        <v>283</v>
      </c>
      <c r="AF110" s="233" t="s">
        <v>283</v>
      </c>
      <c r="AG110" s="237" t="s">
        <v>1169</v>
      </c>
      <c r="AH110" s="203" t="s">
        <v>323</v>
      </c>
      <c r="AI110" s="205" t="s">
        <v>283</v>
      </c>
      <c r="AJ110" s="264" t="s">
        <v>1170</v>
      </c>
      <c r="AK110" s="265" t="s">
        <v>1156</v>
      </c>
      <c r="AL110" s="265" t="s">
        <v>1157</v>
      </c>
      <c r="AM110" s="334" t="s">
        <v>1171</v>
      </c>
      <c r="AN110" s="212" t="s">
        <v>323</v>
      </c>
      <c r="AO110" s="214" t="s">
        <v>470</v>
      </c>
      <c r="AP110" s="250" t="s">
        <v>1172</v>
      </c>
      <c r="AQ110" s="237" t="s">
        <v>1156</v>
      </c>
      <c r="AR110" s="237" t="s">
        <v>1157</v>
      </c>
      <c r="AS110" s="250" t="s">
        <v>1173</v>
      </c>
      <c r="AT110" s="212" t="s">
        <v>323</v>
      </c>
      <c r="AU110" s="214" t="s">
        <v>1432</v>
      </c>
      <c r="AV110" s="16"/>
      <c r="AW110" s="16"/>
      <c r="AX110" s="16"/>
      <c r="AY110" s="16"/>
      <c r="AZ110" s="16"/>
    </row>
    <row r="111" spans="1:52" ht="142.5" x14ac:dyDescent="0.25">
      <c r="A111" s="55">
        <f t="shared" si="17"/>
        <v>106</v>
      </c>
      <c r="B111" s="56" t="s">
        <v>111</v>
      </c>
      <c r="C111" s="56" t="s">
        <v>42</v>
      </c>
      <c r="D111" s="56" t="s">
        <v>220</v>
      </c>
      <c r="E111" s="56" t="s">
        <v>80</v>
      </c>
      <c r="F111" s="56" t="s">
        <v>125</v>
      </c>
      <c r="G111" s="98" t="s">
        <v>221</v>
      </c>
      <c r="H111" s="57" t="s">
        <v>343</v>
      </c>
      <c r="I111" s="100">
        <v>0.2</v>
      </c>
      <c r="J111" s="57">
        <v>1</v>
      </c>
      <c r="K111" s="57">
        <v>1</v>
      </c>
      <c r="L111" s="57">
        <v>1</v>
      </c>
      <c r="M111" s="69">
        <v>0</v>
      </c>
      <c r="N111" s="57">
        <v>3</v>
      </c>
      <c r="O111" s="55" t="s">
        <v>344</v>
      </c>
      <c r="P111" s="299">
        <v>1</v>
      </c>
      <c r="Q111" s="299">
        <v>1</v>
      </c>
      <c r="R111" s="41">
        <v>1</v>
      </c>
      <c r="S111" s="41">
        <v>0</v>
      </c>
      <c r="T111" s="45" t="str">
        <f t="shared" si="19"/>
        <v>0</v>
      </c>
      <c r="U111" s="113">
        <f t="shared" ref="U111:U116" si="22">IF(O111="sumatoria",(P111+Q111+R111+S111),(P111+Q111+R111+S111)/T111)</f>
        <v>3</v>
      </c>
      <c r="V111" s="291">
        <f t="shared" si="20"/>
        <v>1</v>
      </c>
      <c r="W111" s="278">
        <f t="shared" si="21"/>
        <v>0.2</v>
      </c>
      <c r="X111" s="240" t="s">
        <v>1174</v>
      </c>
      <c r="Y111" s="210" t="s">
        <v>283</v>
      </c>
      <c r="Z111" s="210" t="s">
        <v>283</v>
      </c>
      <c r="AA111" s="210" t="s">
        <v>1175</v>
      </c>
      <c r="AB111" s="203" t="s">
        <v>323</v>
      </c>
      <c r="AC111" s="205" t="s">
        <v>283</v>
      </c>
      <c r="AD111" s="237" t="s">
        <v>1176</v>
      </c>
      <c r="AE111" s="233" t="s">
        <v>283</v>
      </c>
      <c r="AF111" s="233" t="s">
        <v>283</v>
      </c>
      <c r="AG111" s="237" t="s">
        <v>1177</v>
      </c>
      <c r="AH111" s="203" t="s">
        <v>323</v>
      </c>
      <c r="AI111" s="205" t="s">
        <v>283</v>
      </c>
      <c r="AJ111" s="235" t="s">
        <v>1178</v>
      </c>
      <c r="AK111" s="246" t="s">
        <v>185</v>
      </c>
      <c r="AL111" s="246" t="s">
        <v>185</v>
      </c>
      <c r="AM111" s="287" t="s">
        <v>1177</v>
      </c>
      <c r="AN111" s="212" t="s">
        <v>323</v>
      </c>
      <c r="AO111" s="217" t="s">
        <v>1179</v>
      </c>
      <c r="AP111" s="316" t="s">
        <v>1180</v>
      </c>
      <c r="AQ111" s="246"/>
      <c r="AR111" s="246"/>
      <c r="AS111" s="316"/>
      <c r="AT111" s="220" t="s">
        <v>185</v>
      </c>
      <c r="AU111" s="220" t="s">
        <v>1411</v>
      </c>
      <c r="AV111" s="16"/>
      <c r="AW111" s="16"/>
      <c r="AX111" s="16"/>
      <c r="AY111" s="16"/>
      <c r="AZ111" s="16"/>
    </row>
    <row r="112" spans="1:52" ht="71.25" x14ac:dyDescent="0.25">
      <c r="A112" s="55">
        <f t="shared" si="17"/>
        <v>107</v>
      </c>
      <c r="B112" s="56" t="s">
        <v>111</v>
      </c>
      <c r="C112" s="56" t="s">
        <v>42</v>
      </c>
      <c r="D112" s="56" t="s">
        <v>220</v>
      </c>
      <c r="E112" s="56" t="s">
        <v>80</v>
      </c>
      <c r="F112" s="56" t="s">
        <v>125</v>
      </c>
      <c r="G112" s="98" t="s">
        <v>222</v>
      </c>
      <c r="H112" s="57" t="s">
        <v>343</v>
      </c>
      <c r="I112" s="100">
        <v>0.2</v>
      </c>
      <c r="J112" s="57">
        <v>1</v>
      </c>
      <c r="K112" s="57">
        <v>1</v>
      </c>
      <c r="L112" s="57">
        <v>1</v>
      </c>
      <c r="M112" s="57">
        <v>1</v>
      </c>
      <c r="N112" s="57">
        <v>4</v>
      </c>
      <c r="O112" s="55" t="s">
        <v>344</v>
      </c>
      <c r="P112" s="299">
        <v>1</v>
      </c>
      <c r="Q112" s="299">
        <v>1</v>
      </c>
      <c r="R112" s="41">
        <v>1</v>
      </c>
      <c r="S112" s="41">
        <v>1</v>
      </c>
      <c r="T112" s="45" t="str">
        <f t="shared" si="19"/>
        <v>0</v>
      </c>
      <c r="U112" s="113">
        <f t="shared" si="22"/>
        <v>4</v>
      </c>
      <c r="V112" s="291">
        <f t="shared" si="20"/>
        <v>1</v>
      </c>
      <c r="W112" s="278">
        <f t="shared" si="21"/>
        <v>0.2</v>
      </c>
      <c r="X112" s="240" t="s">
        <v>1181</v>
      </c>
      <c r="Y112" s="210" t="s">
        <v>283</v>
      </c>
      <c r="Z112" s="210" t="s">
        <v>283</v>
      </c>
      <c r="AA112" s="210" t="s">
        <v>1182</v>
      </c>
      <c r="AB112" s="203" t="s">
        <v>323</v>
      </c>
      <c r="AC112" s="205" t="s">
        <v>283</v>
      </c>
      <c r="AD112" s="237" t="s">
        <v>1183</v>
      </c>
      <c r="AE112" s="233" t="s">
        <v>283</v>
      </c>
      <c r="AF112" s="233" t="s">
        <v>283</v>
      </c>
      <c r="AG112" s="237" t="s">
        <v>1184</v>
      </c>
      <c r="AH112" s="203" t="s">
        <v>323</v>
      </c>
      <c r="AI112" s="205" t="s">
        <v>283</v>
      </c>
      <c r="AJ112" s="235" t="s">
        <v>1185</v>
      </c>
      <c r="AK112" s="246" t="s">
        <v>185</v>
      </c>
      <c r="AL112" s="246" t="s">
        <v>185</v>
      </c>
      <c r="AM112" s="287" t="s">
        <v>1184</v>
      </c>
      <c r="AN112" s="212" t="s">
        <v>323</v>
      </c>
      <c r="AO112" s="213" t="s">
        <v>327</v>
      </c>
      <c r="AP112" s="244" t="s">
        <v>1186</v>
      </c>
      <c r="AQ112" s="246" t="s">
        <v>185</v>
      </c>
      <c r="AR112" s="246" t="s">
        <v>185</v>
      </c>
      <c r="AS112" s="244" t="s">
        <v>1184</v>
      </c>
      <c r="AT112" s="212" t="s">
        <v>323</v>
      </c>
      <c r="AU112" s="213" t="s">
        <v>1433</v>
      </c>
      <c r="AV112" s="16"/>
      <c r="AW112" s="16"/>
      <c r="AX112" s="16"/>
      <c r="AY112" s="16"/>
      <c r="AZ112" s="16"/>
    </row>
    <row r="113" spans="1:52" ht="114" x14ac:dyDescent="0.25">
      <c r="A113" s="55">
        <f t="shared" si="17"/>
        <v>108</v>
      </c>
      <c r="B113" s="56" t="s">
        <v>111</v>
      </c>
      <c r="C113" s="56" t="s">
        <v>42</v>
      </c>
      <c r="D113" s="56" t="s">
        <v>220</v>
      </c>
      <c r="E113" s="56" t="s">
        <v>80</v>
      </c>
      <c r="F113" s="56" t="s">
        <v>125</v>
      </c>
      <c r="G113" s="98" t="s">
        <v>223</v>
      </c>
      <c r="H113" s="57" t="s">
        <v>343</v>
      </c>
      <c r="I113" s="100">
        <v>0.2</v>
      </c>
      <c r="J113" s="57">
        <v>3</v>
      </c>
      <c r="K113" s="57">
        <v>8</v>
      </c>
      <c r="L113" s="57">
        <v>6</v>
      </c>
      <c r="M113" s="57">
        <v>6</v>
      </c>
      <c r="N113" s="57">
        <v>23</v>
      </c>
      <c r="O113" s="55" t="s">
        <v>344</v>
      </c>
      <c r="P113" s="299">
        <v>3</v>
      </c>
      <c r="Q113" s="299">
        <v>8</v>
      </c>
      <c r="R113" s="41">
        <v>6</v>
      </c>
      <c r="S113" s="41">
        <v>6</v>
      </c>
      <c r="T113" s="45" t="str">
        <f t="shared" si="19"/>
        <v>0</v>
      </c>
      <c r="U113" s="113">
        <f t="shared" si="22"/>
        <v>23</v>
      </c>
      <c r="V113" s="291">
        <f t="shared" si="20"/>
        <v>1</v>
      </c>
      <c r="W113" s="278">
        <f t="shared" si="21"/>
        <v>0.2</v>
      </c>
      <c r="X113" s="240" t="s">
        <v>1187</v>
      </c>
      <c r="Y113" s="210" t="s">
        <v>283</v>
      </c>
      <c r="Z113" s="210" t="s">
        <v>283</v>
      </c>
      <c r="AA113" s="241" t="s">
        <v>1188</v>
      </c>
      <c r="AB113" s="203" t="s">
        <v>323</v>
      </c>
      <c r="AC113" s="205" t="s">
        <v>283</v>
      </c>
      <c r="AD113" s="237" t="s">
        <v>1189</v>
      </c>
      <c r="AE113" s="233" t="s">
        <v>283</v>
      </c>
      <c r="AF113" s="233" t="s">
        <v>283</v>
      </c>
      <c r="AG113" s="266" t="s">
        <v>1188</v>
      </c>
      <c r="AH113" s="203" t="s">
        <v>323</v>
      </c>
      <c r="AI113" s="205" t="s">
        <v>283</v>
      </c>
      <c r="AJ113" s="235" t="s">
        <v>1190</v>
      </c>
      <c r="AK113" s="246" t="s">
        <v>185</v>
      </c>
      <c r="AL113" s="246" t="s">
        <v>185</v>
      </c>
      <c r="AM113" s="287" t="s">
        <v>1188</v>
      </c>
      <c r="AN113" s="212" t="s">
        <v>323</v>
      </c>
      <c r="AO113" s="213" t="s">
        <v>327</v>
      </c>
      <c r="AP113" s="244" t="s">
        <v>1190</v>
      </c>
      <c r="AQ113" s="246" t="s">
        <v>185</v>
      </c>
      <c r="AR113" s="246" t="s">
        <v>185</v>
      </c>
      <c r="AS113" s="244" t="s">
        <v>1188</v>
      </c>
      <c r="AT113" s="212" t="s">
        <v>323</v>
      </c>
      <c r="AU113" s="213" t="s">
        <v>327</v>
      </c>
      <c r="AV113" s="16"/>
      <c r="AW113" s="16"/>
      <c r="AX113" s="16"/>
      <c r="AY113" s="16"/>
      <c r="AZ113" s="16"/>
    </row>
    <row r="114" spans="1:52" ht="99.75" x14ac:dyDescent="0.25">
      <c r="A114" s="55">
        <f t="shared" si="17"/>
        <v>109</v>
      </c>
      <c r="B114" s="56" t="s">
        <v>111</v>
      </c>
      <c r="C114" s="56" t="s">
        <v>42</v>
      </c>
      <c r="D114" s="56" t="s">
        <v>220</v>
      </c>
      <c r="E114" s="56" t="s">
        <v>80</v>
      </c>
      <c r="F114" s="56" t="s">
        <v>125</v>
      </c>
      <c r="G114" s="98" t="s">
        <v>224</v>
      </c>
      <c r="H114" s="57" t="s">
        <v>343</v>
      </c>
      <c r="I114" s="100">
        <v>0.1</v>
      </c>
      <c r="J114" s="65"/>
      <c r="K114" s="57">
        <v>1</v>
      </c>
      <c r="L114" s="106"/>
      <c r="M114" s="57">
        <v>1</v>
      </c>
      <c r="N114" s="57">
        <f>SUM(J114:M114)</f>
        <v>2</v>
      </c>
      <c r="O114" s="55" t="s">
        <v>344</v>
      </c>
      <c r="P114" s="433">
        <v>0</v>
      </c>
      <c r="Q114" s="434">
        <v>0</v>
      </c>
      <c r="R114" s="435">
        <v>1</v>
      </c>
      <c r="S114" s="41">
        <v>1</v>
      </c>
      <c r="T114" s="113">
        <v>2</v>
      </c>
      <c r="U114" s="113">
        <v>2</v>
      </c>
      <c r="V114" s="291">
        <v>1</v>
      </c>
      <c r="W114" s="278">
        <f t="shared" si="21"/>
        <v>0.1</v>
      </c>
      <c r="X114" s="240" t="s">
        <v>283</v>
      </c>
      <c r="Y114" s="210" t="s">
        <v>283</v>
      </c>
      <c r="Z114" s="210" t="s">
        <v>283</v>
      </c>
      <c r="AA114" s="210" t="s">
        <v>283</v>
      </c>
      <c r="AB114" s="204" t="s">
        <v>185</v>
      </c>
      <c r="AC114" s="205" t="s">
        <v>283</v>
      </c>
      <c r="AD114" s="237" t="s">
        <v>1191</v>
      </c>
      <c r="AE114" s="233" t="s">
        <v>283</v>
      </c>
      <c r="AF114" s="233" t="s">
        <v>283</v>
      </c>
      <c r="AG114" s="237" t="s">
        <v>1192</v>
      </c>
      <c r="AH114" s="203" t="s">
        <v>323</v>
      </c>
      <c r="AI114" s="205" t="s">
        <v>283</v>
      </c>
      <c r="AJ114" s="235" t="s">
        <v>1193</v>
      </c>
      <c r="AK114" s="246" t="s">
        <v>185</v>
      </c>
      <c r="AL114" s="246" t="s">
        <v>185</v>
      </c>
      <c r="AM114" s="287" t="s">
        <v>1177</v>
      </c>
      <c r="AN114" s="215" t="s">
        <v>185</v>
      </c>
      <c r="AO114" s="213" t="s">
        <v>327</v>
      </c>
      <c r="AP114" s="438" t="s">
        <v>1436</v>
      </c>
      <c r="AQ114" s="439" t="s">
        <v>185</v>
      </c>
      <c r="AR114" s="439" t="s">
        <v>185</v>
      </c>
      <c r="AS114" s="438" t="s">
        <v>1437</v>
      </c>
      <c r="AT114" s="436" t="s">
        <v>520</v>
      </c>
      <c r="AU114" s="437" t="s">
        <v>327</v>
      </c>
      <c r="AV114" s="16"/>
      <c r="AW114" s="16"/>
      <c r="AX114" s="16"/>
      <c r="AY114" s="16"/>
      <c r="AZ114" s="16"/>
    </row>
    <row r="115" spans="1:52" ht="128.25" x14ac:dyDescent="0.25">
      <c r="A115" s="55">
        <f t="shared" si="17"/>
        <v>110</v>
      </c>
      <c r="B115" s="56" t="s">
        <v>111</v>
      </c>
      <c r="C115" s="56" t="s">
        <v>42</v>
      </c>
      <c r="D115" s="56" t="s">
        <v>220</v>
      </c>
      <c r="E115" s="56" t="s">
        <v>80</v>
      </c>
      <c r="F115" s="56" t="s">
        <v>125</v>
      </c>
      <c r="G115" s="98" t="s">
        <v>225</v>
      </c>
      <c r="H115" s="57" t="s">
        <v>343</v>
      </c>
      <c r="I115" s="100">
        <v>0.1</v>
      </c>
      <c r="J115" s="57">
        <v>1</v>
      </c>
      <c r="K115" s="57">
        <v>1</v>
      </c>
      <c r="L115" s="57">
        <v>1</v>
      </c>
      <c r="M115" s="69">
        <v>0</v>
      </c>
      <c r="N115" s="57">
        <v>3</v>
      </c>
      <c r="O115" s="55" t="s">
        <v>344</v>
      </c>
      <c r="P115" s="299">
        <v>1</v>
      </c>
      <c r="Q115" s="299">
        <v>1</v>
      </c>
      <c r="R115" s="41">
        <v>1</v>
      </c>
      <c r="S115" s="41">
        <v>0</v>
      </c>
      <c r="T115" s="45" t="str">
        <f t="shared" si="19"/>
        <v>0</v>
      </c>
      <c r="U115" s="113">
        <f t="shared" si="22"/>
        <v>3</v>
      </c>
      <c r="V115" s="291">
        <f t="shared" si="20"/>
        <v>1</v>
      </c>
      <c r="W115" s="278">
        <f t="shared" si="21"/>
        <v>0.1</v>
      </c>
      <c r="X115" s="240" t="s">
        <v>1194</v>
      </c>
      <c r="Y115" s="210" t="s">
        <v>283</v>
      </c>
      <c r="Z115" s="210" t="s">
        <v>283</v>
      </c>
      <c r="AA115" s="210" t="s">
        <v>1195</v>
      </c>
      <c r="AB115" s="203" t="s">
        <v>323</v>
      </c>
      <c r="AC115" s="205" t="s">
        <v>283</v>
      </c>
      <c r="AD115" s="237" t="s">
        <v>1196</v>
      </c>
      <c r="AE115" s="233" t="s">
        <v>283</v>
      </c>
      <c r="AF115" s="233" t="s">
        <v>283</v>
      </c>
      <c r="AG115" s="237" t="s">
        <v>1197</v>
      </c>
      <c r="AH115" s="203" t="s">
        <v>323</v>
      </c>
      <c r="AI115" s="205" t="s">
        <v>283</v>
      </c>
      <c r="AJ115" s="235" t="s">
        <v>1198</v>
      </c>
      <c r="AK115" s="246" t="s">
        <v>185</v>
      </c>
      <c r="AL115" s="246" t="s">
        <v>185</v>
      </c>
      <c r="AM115" s="287" t="s">
        <v>1199</v>
      </c>
      <c r="AN115" s="212" t="s">
        <v>323</v>
      </c>
      <c r="AO115" s="213" t="s">
        <v>327</v>
      </c>
      <c r="AP115" s="316" t="s">
        <v>1180</v>
      </c>
      <c r="AQ115" s="246"/>
      <c r="AR115" s="246"/>
      <c r="AS115" s="316"/>
      <c r="AT115" s="218" t="s">
        <v>185</v>
      </c>
      <c r="AU115" s="220" t="s">
        <v>1411</v>
      </c>
      <c r="AV115" s="16"/>
      <c r="AW115" s="16"/>
      <c r="AX115" s="16"/>
      <c r="AY115" s="16"/>
      <c r="AZ115" s="16"/>
    </row>
    <row r="116" spans="1:52" ht="115.5" customHeight="1" x14ac:dyDescent="0.25">
      <c r="A116" s="55">
        <f t="shared" si="17"/>
        <v>111</v>
      </c>
      <c r="B116" s="56" t="s">
        <v>111</v>
      </c>
      <c r="C116" s="56" t="s">
        <v>42</v>
      </c>
      <c r="D116" s="56" t="s">
        <v>220</v>
      </c>
      <c r="E116" s="56" t="s">
        <v>80</v>
      </c>
      <c r="F116" s="56" t="s">
        <v>125</v>
      </c>
      <c r="G116" s="98" t="s">
        <v>226</v>
      </c>
      <c r="H116" s="57" t="s">
        <v>343</v>
      </c>
      <c r="I116" s="100">
        <v>0.05</v>
      </c>
      <c r="J116" s="57">
        <v>1</v>
      </c>
      <c r="K116" s="57">
        <v>1</v>
      </c>
      <c r="L116" s="69">
        <v>0</v>
      </c>
      <c r="M116" s="69">
        <v>0</v>
      </c>
      <c r="N116" s="57">
        <v>2</v>
      </c>
      <c r="O116" s="55" t="s">
        <v>344</v>
      </c>
      <c r="P116" s="299">
        <v>1</v>
      </c>
      <c r="Q116" s="299">
        <v>1</v>
      </c>
      <c r="R116" s="41">
        <v>0</v>
      </c>
      <c r="S116" s="41">
        <v>0</v>
      </c>
      <c r="T116" s="45" t="str">
        <f t="shared" si="19"/>
        <v>0</v>
      </c>
      <c r="U116" s="113">
        <f t="shared" si="22"/>
        <v>2</v>
      </c>
      <c r="V116" s="291">
        <f t="shared" si="20"/>
        <v>1</v>
      </c>
      <c r="W116" s="278">
        <f t="shared" si="21"/>
        <v>0.05</v>
      </c>
      <c r="X116" s="240" t="s">
        <v>1200</v>
      </c>
      <c r="Y116" s="210" t="s">
        <v>283</v>
      </c>
      <c r="Z116" s="210" t="s">
        <v>283</v>
      </c>
      <c r="AA116" s="210" t="s">
        <v>1201</v>
      </c>
      <c r="AB116" s="203" t="s">
        <v>323</v>
      </c>
      <c r="AC116" s="205" t="s">
        <v>283</v>
      </c>
      <c r="AD116" s="237" t="s">
        <v>1202</v>
      </c>
      <c r="AE116" s="233" t="s">
        <v>283</v>
      </c>
      <c r="AF116" s="233" t="s">
        <v>283</v>
      </c>
      <c r="AG116" s="237" t="s">
        <v>1203</v>
      </c>
      <c r="AH116" s="203" t="s">
        <v>323</v>
      </c>
      <c r="AI116" s="205" t="s">
        <v>283</v>
      </c>
      <c r="AJ116" s="287" t="s">
        <v>617</v>
      </c>
      <c r="AK116" s="236" t="s">
        <v>185</v>
      </c>
      <c r="AL116" s="236" t="s">
        <v>185</v>
      </c>
      <c r="AM116" s="235" t="s">
        <v>185</v>
      </c>
      <c r="AN116" s="218" t="s">
        <v>185</v>
      </c>
      <c r="AO116" s="212" t="s">
        <v>1411</v>
      </c>
      <c r="AP116" s="316" t="s">
        <v>1180</v>
      </c>
      <c r="AQ116" s="246"/>
      <c r="AR116" s="246"/>
      <c r="AS116" s="316"/>
      <c r="AT116" s="218" t="s">
        <v>185</v>
      </c>
      <c r="AU116" s="220" t="s">
        <v>1411</v>
      </c>
      <c r="AV116" s="16"/>
      <c r="AW116" s="16"/>
      <c r="AX116" s="16"/>
      <c r="AY116" s="16"/>
      <c r="AZ116" s="16"/>
    </row>
    <row r="117" spans="1:52" ht="256.5" x14ac:dyDescent="0.25">
      <c r="A117" s="55">
        <f t="shared" si="17"/>
        <v>112</v>
      </c>
      <c r="B117" s="56" t="s">
        <v>111</v>
      </c>
      <c r="C117" s="56" t="s">
        <v>42</v>
      </c>
      <c r="D117" s="56" t="s">
        <v>220</v>
      </c>
      <c r="E117" s="56" t="s">
        <v>80</v>
      </c>
      <c r="F117" s="56" t="s">
        <v>125</v>
      </c>
      <c r="G117" s="98" t="s">
        <v>227</v>
      </c>
      <c r="H117" s="57" t="s">
        <v>319</v>
      </c>
      <c r="I117" s="100">
        <v>0.05</v>
      </c>
      <c r="J117" s="67">
        <v>1</v>
      </c>
      <c r="K117" s="67">
        <v>1</v>
      </c>
      <c r="L117" s="67">
        <v>1</v>
      </c>
      <c r="M117" s="67">
        <v>1</v>
      </c>
      <c r="N117" s="67">
        <v>1</v>
      </c>
      <c r="O117" s="55" t="s">
        <v>320</v>
      </c>
      <c r="P117" s="335">
        <v>1</v>
      </c>
      <c r="Q117" s="90">
        <v>1</v>
      </c>
      <c r="R117" s="177">
        <v>1</v>
      </c>
      <c r="S117" s="177">
        <v>1</v>
      </c>
      <c r="T117" s="45" t="str">
        <f t="shared" si="19"/>
        <v>4</v>
      </c>
      <c r="U117" s="112">
        <f t="shared" si="14"/>
        <v>1</v>
      </c>
      <c r="V117" s="291">
        <f t="shared" si="20"/>
        <v>1</v>
      </c>
      <c r="W117" s="278">
        <f t="shared" si="21"/>
        <v>0.05</v>
      </c>
      <c r="X117" s="240" t="s">
        <v>1204</v>
      </c>
      <c r="Y117" s="210" t="s">
        <v>283</v>
      </c>
      <c r="Z117" s="210" t="s">
        <v>283</v>
      </c>
      <c r="AA117" s="210" t="s">
        <v>1205</v>
      </c>
      <c r="AB117" s="203" t="s">
        <v>323</v>
      </c>
      <c r="AC117" s="205" t="s">
        <v>283</v>
      </c>
      <c r="AD117" s="237" t="s">
        <v>1206</v>
      </c>
      <c r="AE117" s="233" t="s">
        <v>283</v>
      </c>
      <c r="AF117" s="233" t="s">
        <v>283</v>
      </c>
      <c r="AG117" s="237" t="s">
        <v>1207</v>
      </c>
      <c r="AH117" s="203" t="s">
        <v>323</v>
      </c>
      <c r="AI117" s="205" t="s">
        <v>283</v>
      </c>
      <c r="AJ117" s="235" t="s">
        <v>1208</v>
      </c>
      <c r="AK117" s="236" t="s">
        <v>185</v>
      </c>
      <c r="AL117" s="246" t="s">
        <v>185</v>
      </c>
      <c r="AM117" s="287" t="s">
        <v>1209</v>
      </c>
      <c r="AN117" s="212" t="s">
        <v>323</v>
      </c>
      <c r="AO117" s="213" t="s">
        <v>327</v>
      </c>
      <c r="AP117" s="244" t="s">
        <v>1210</v>
      </c>
      <c r="AQ117" s="246" t="s">
        <v>185</v>
      </c>
      <c r="AR117" s="246" t="s">
        <v>185</v>
      </c>
      <c r="AS117" s="244" t="s">
        <v>1211</v>
      </c>
      <c r="AT117" s="212" t="s">
        <v>323</v>
      </c>
      <c r="AU117" s="213" t="s">
        <v>1434</v>
      </c>
      <c r="AV117" s="16"/>
      <c r="AW117" s="16"/>
      <c r="AX117" s="16"/>
      <c r="AY117" s="16"/>
      <c r="AZ117" s="16"/>
    </row>
    <row r="118" spans="1:52" ht="99.75" x14ac:dyDescent="0.25">
      <c r="A118" s="55">
        <f t="shared" si="17"/>
        <v>113</v>
      </c>
      <c r="B118" s="56" t="s">
        <v>111</v>
      </c>
      <c r="C118" s="56" t="s">
        <v>42</v>
      </c>
      <c r="D118" s="56" t="s">
        <v>220</v>
      </c>
      <c r="E118" s="56" t="s">
        <v>80</v>
      </c>
      <c r="F118" s="56" t="s">
        <v>125</v>
      </c>
      <c r="G118" s="98" t="s">
        <v>228</v>
      </c>
      <c r="H118" s="57" t="s">
        <v>319</v>
      </c>
      <c r="I118" s="100">
        <v>0.05</v>
      </c>
      <c r="J118" s="67">
        <v>1</v>
      </c>
      <c r="K118" s="67">
        <v>1</v>
      </c>
      <c r="L118" s="67">
        <v>1</v>
      </c>
      <c r="M118" s="68">
        <v>1</v>
      </c>
      <c r="N118" s="67">
        <v>1</v>
      </c>
      <c r="O118" s="55" t="s">
        <v>320</v>
      </c>
      <c r="P118" s="335">
        <v>1</v>
      </c>
      <c r="Q118" s="90">
        <v>1</v>
      </c>
      <c r="R118" s="48">
        <v>1</v>
      </c>
      <c r="S118" s="48">
        <v>1</v>
      </c>
      <c r="T118" s="45" t="str">
        <f t="shared" si="19"/>
        <v>4</v>
      </c>
      <c r="U118" s="112">
        <f t="shared" si="14"/>
        <v>1</v>
      </c>
      <c r="V118" s="291">
        <f t="shared" si="20"/>
        <v>1</v>
      </c>
      <c r="W118" s="278">
        <f t="shared" si="21"/>
        <v>0.05</v>
      </c>
      <c r="X118" s="240" t="s">
        <v>1212</v>
      </c>
      <c r="Y118" s="210" t="s">
        <v>283</v>
      </c>
      <c r="Z118" s="210" t="s">
        <v>283</v>
      </c>
      <c r="AA118" s="210" t="s">
        <v>1213</v>
      </c>
      <c r="AB118" s="203" t="s">
        <v>323</v>
      </c>
      <c r="AC118" s="205" t="s">
        <v>283</v>
      </c>
      <c r="AD118" s="237" t="s">
        <v>1214</v>
      </c>
      <c r="AE118" s="233" t="s">
        <v>283</v>
      </c>
      <c r="AF118" s="233" t="s">
        <v>283</v>
      </c>
      <c r="AG118" s="237" t="s">
        <v>1215</v>
      </c>
      <c r="AH118" s="203" t="s">
        <v>323</v>
      </c>
      <c r="AI118" s="205" t="s">
        <v>283</v>
      </c>
      <c r="AJ118" s="235" t="s">
        <v>1216</v>
      </c>
      <c r="AK118" s="246" t="s">
        <v>185</v>
      </c>
      <c r="AL118" s="246" t="s">
        <v>185</v>
      </c>
      <c r="AM118" s="235" t="s">
        <v>1217</v>
      </c>
      <c r="AN118" s="212" t="s">
        <v>323</v>
      </c>
      <c r="AO118" s="213" t="s">
        <v>327</v>
      </c>
      <c r="AP118" s="244" t="s">
        <v>1218</v>
      </c>
      <c r="AQ118" s="246" t="s">
        <v>185</v>
      </c>
      <c r="AR118" s="246" t="s">
        <v>185</v>
      </c>
      <c r="AS118" s="244" t="s">
        <v>1219</v>
      </c>
      <c r="AT118" s="212" t="s">
        <v>323</v>
      </c>
      <c r="AU118" s="213" t="s">
        <v>1435</v>
      </c>
      <c r="AV118" s="16"/>
      <c r="AW118" s="16"/>
      <c r="AX118" s="16"/>
      <c r="AY118" s="16"/>
      <c r="AZ118" s="16"/>
    </row>
    <row r="119" spans="1:52" ht="81" customHeight="1" x14ac:dyDescent="0.25">
      <c r="A119" s="55">
        <f t="shared" si="17"/>
        <v>114</v>
      </c>
      <c r="B119" s="56" t="s">
        <v>111</v>
      </c>
      <c r="C119" s="56" t="s">
        <v>42</v>
      </c>
      <c r="D119" s="56" t="s">
        <v>220</v>
      </c>
      <c r="E119" s="56" t="s">
        <v>80</v>
      </c>
      <c r="F119" s="56" t="s">
        <v>125</v>
      </c>
      <c r="G119" s="98" t="s">
        <v>229</v>
      </c>
      <c r="H119" s="57" t="s">
        <v>319</v>
      </c>
      <c r="I119" s="100">
        <v>0.05</v>
      </c>
      <c r="J119" s="67">
        <v>1</v>
      </c>
      <c r="K119" s="67">
        <v>1</v>
      </c>
      <c r="L119" s="67">
        <v>1</v>
      </c>
      <c r="M119" s="68">
        <v>1</v>
      </c>
      <c r="N119" s="67">
        <v>1</v>
      </c>
      <c r="O119" s="55" t="s">
        <v>320</v>
      </c>
      <c r="P119" s="335">
        <v>1</v>
      </c>
      <c r="Q119" s="90">
        <v>1</v>
      </c>
      <c r="R119" s="48">
        <v>1</v>
      </c>
      <c r="S119" s="48">
        <v>1</v>
      </c>
      <c r="T119" s="45" t="str">
        <f t="shared" ref="T119:T126" si="23">IF(O119="Constante","4",IF(O119="Demanda","4","0"))</f>
        <v>4</v>
      </c>
      <c r="U119" s="112">
        <f t="shared" si="14"/>
        <v>1</v>
      </c>
      <c r="V119" s="291">
        <f t="shared" si="20"/>
        <v>1</v>
      </c>
      <c r="W119" s="278">
        <f t="shared" si="21"/>
        <v>0.05</v>
      </c>
      <c r="X119" s="240" t="s">
        <v>1220</v>
      </c>
      <c r="Y119" s="241"/>
      <c r="Z119" s="210" t="s">
        <v>283</v>
      </c>
      <c r="AA119" s="210" t="s">
        <v>1221</v>
      </c>
      <c r="AB119" s="203" t="s">
        <v>323</v>
      </c>
      <c r="AC119" s="205" t="s">
        <v>283</v>
      </c>
      <c r="AD119" s="237" t="s">
        <v>1222</v>
      </c>
      <c r="AE119" s="233" t="s">
        <v>283</v>
      </c>
      <c r="AF119" s="233" t="s">
        <v>283</v>
      </c>
      <c r="AG119" s="237" t="s">
        <v>1223</v>
      </c>
      <c r="AH119" s="203" t="s">
        <v>323</v>
      </c>
      <c r="AI119" s="205" t="s">
        <v>283</v>
      </c>
      <c r="AJ119" s="235" t="s">
        <v>1224</v>
      </c>
      <c r="AK119" s="246" t="s">
        <v>185</v>
      </c>
      <c r="AL119" s="246" t="s">
        <v>185</v>
      </c>
      <c r="AM119" s="235" t="s">
        <v>1225</v>
      </c>
      <c r="AN119" s="212" t="s">
        <v>323</v>
      </c>
      <c r="AO119" s="213" t="s">
        <v>327</v>
      </c>
      <c r="AP119" s="250" t="s">
        <v>1226</v>
      </c>
      <c r="AQ119" s="246" t="s">
        <v>185</v>
      </c>
      <c r="AR119" s="246" t="s">
        <v>185</v>
      </c>
      <c r="AS119" s="250" t="s">
        <v>1227</v>
      </c>
      <c r="AT119" s="212" t="s">
        <v>323</v>
      </c>
      <c r="AU119" s="213" t="s">
        <v>327</v>
      </c>
      <c r="AV119" s="16"/>
      <c r="AW119" s="16"/>
      <c r="AX119" s="16"/>
      <c r="AY119" s="16"/>
      <c r="AZ119" s="16"/>
    </row>
    <row r="120" spans="1:52" ht="79.5" customHeight="1" x14ac:dyDescent="0.25">
      <c r="A120" s="78">
        <f t="shared" si="17"/>
        <v>115</v>
      </c>
      <c r="B120" s="75" t="s">
        <v>111</v>
      </c>
      <c r="C120" s="75" t="s">
        <v>34</v>
      </c>
      <c r="D120" s="75" t="s">
        <v>210</v>
      </c>
      <c r="E120" s="75" t="s">
        <v>80</v>
      </c>
      <c r="F120" s="75" t="s">
        <v>211</v>
      </c>
      <c r="G120" s="107" t="s">
        <v>212</v>
      </c>
      <c r="H120" s="57" t="s">
        <v>343</v>
      </c>
      <c r="I120" s="108">
        <v>0.7</v>
      </c>
      <c r="J120" s="249">
        <v>2</v>
      </c>
      <c r="K120" s="336">
        <v>4</v>
      </c>
      <c r="L120" s="249">
        <v>4</v>
      </c>
      <c r="M120" s="249">
        <v>4</v>
      </c>
      <c r="N120" s="337">
        <v>14</v>
      </c>
      <c r="O120" s="78" t="s">
        <v>344</v>
      </c>
      <c r="P120" s="249">
        <v>1</v>
      </c>
      <c r="Q120" s="336">
        <v>4</v>
      </c>
      <c r="R120" s="43">
        <v>3</v>
      </c>
      <c r="S120" s="43">
        <v>6</v>
      </c>
      <c r="T120" s="45" t="str">
        <f t="shared" si="23"/>
        <v>0</v>
      </c>
      <c r="U120" s="114">
        <f t="shared" si="14"/>
        <v>14</v>
      </c>
      <c r="V120" s="291">
        <f t="shared" si="20"/>
        <v>1</v>
      </c>
      <c r="W120" s="261">
        <f t="shared" si="21"/>
        <v>0.7</v>
      </c>
      <c r="X120" s="240" t="s">
        <v>1228</v>
      </c>
      <c r="Y120" s="210" t="s">
        <v>1229</v>
      </c>
      <c r="Z120" s="210" t="s">
        <v>1230</v>
      </c>
      <c r="AA120" s="210" t="s">
        <v>1231</v>
      </c>
      <c r="AB120" s="203" t="s">
        <v>323</v>
      </c>
      <c r="AC120" s="205" t="s">
        <v>283</v>
      </c>
      <c r="AD120" s="237" t="s">
        <v>1232</v>
      </c>
      <c r="AE120" s="237" t="s">
        <v>1233</v>
      </c>
      <c r="AF120" s="237" t="s">
        <v>1230</v>
      </c>
      <c r="AG120" s="237" t="s">
        <v>1234</v>
      </c>
      <c r="AH120" s="203" t="s">
        <v>323</v>
      </c>
      <c r="AI120" s="205" t="s">
        <v>283</v>
      </c>
      <c r="AJ120" s="235" t="s">
        <v>1235</v>
      </c>
      <c r="AK120" s="235" t="s">
        <v>1233</v>
      </c>
      <c r="AL120" s="235" t="s">
        <v>1236</v>
      </c>
      <c r="AM120" s="235" t="s">
        <v>1237</v>
      </c>
      <c r="AN120" s="212" t="s">
        <v>323</v>
      </c>
      <c r="AO120" s="213" t="s">
        <v>327</v>
      </c>
      <c r="AP120" s="264" t="s">
        <v>1238</v>
      </c>
      <c r="AQ120" s="246" t="s">
        <v>185</v>
      </c>
      <c r="AR120" s="246" t="s">
        <v>185</v>
      </c>
      <c r="AS120" s="235" t="s">
        <v>1239</v>
      </c>
      <c r="AT120" s="212" t="s">
        <v>323</v>
      </c>
      <c r="AU120" s="213" t="s">
        <v>327</v>
      </c>
      <c r="AV120" s="16"/>
      <c r="AW120" s="16"/>
      <c r="AX120" s="16"/>
      <c r="AY120" s="16"/>
      <c r="AZ120" s="16"/>
    </row>
    <row r="121" spans="1:52" ht="118.5" customHeight="1" x14ac:dyDescent="0.25">
      <c r="A121" s="78">
        <f t="shared" si="17"/>
        <v>116</v>
      </c>
      <c r="B121" s="75" t="s">
        <v>111</v>
      </c>
      <c r="C121" s="75" t="s">
        <v>34</v>
      </c>
      <c r="D121" s="75" t="s">
        <v>210</v>
      </c>
      <c r="E121" s="75" t="s">
        <v>80</v>
      </c>
      <c r="F121" s="75" t="s">
        <v>218</v>
      </c>
      <c r="G121" s="107" t="s">
        <v>219</v>
      </c>
      <c r="H121" s="57" t="s">
        <v>319</v>
      </c>
      <c r="I121" s="108">
        <v>0.05</v>
      </c>
      <c r="J121" s="77">
        <v>0.25</v>
      </c>
      <c r="K121" s="108">
        <v>0.25</v>
      </c>
      <c r="L121" s="77">
        <v>0.25</v>
      </c>
      <c r="M121" s="77">
        <v>0.25</v>
      </c>
      <c r="N121" s="109">
        <v>1</v>
      </c>
      <c r="O121" s="78" t="s">
        <v>344</v>
      </c>
      <c r="P121" s="77">
        <v>0.25</v>
      </c>
      <c r="Q121" s="108">
        <v>0.25</v>
      </c>
      <c r="R121" s="116">
        <v>0.25</v>
      </c>
      <c r="S121" s="116">
        <v>0.25</v>
      </c>
      <c r="T121" s="45" t="str">
        <f t="shared" si="23"/>
        <v>0</v>
      </c>
      <c r="U121" s="311">
        <f t="shared" si="14"/>
        <v>1</v>
      </c>
      <c r="V121" s="291">
        <f t="shared" si="20"/>
        <v>1</v>
      </c>
      <c r="W121" s="261">
        <f t="shared" si="21"/>
        <v>0.05</v>
      </c>
      <c r="X121" s="240" t="s">
        <v>1240</v>
      </c>
      <c r="Y121" s="210" t="s">
        <v>283</v>
      </c>
      <c r="Z121" s="210" t="s">
        <v>283</v>
      </c>
      <c r="AA121" s="210" t="s">
        <v>1241</v>
      </c>
      <c r="AB121" s="203" t="s">
        <v>323</v>
      </c>
      <c r="AC121" s="205" t="s">
        <v>283</v>
      </c>
      <c r="AD121" s="237" t="s">
        <v>1242</v>
      </c>
      <c r="AE121" s="233" t="s">
        <v>283</v>
      </c>
      <c r="AF121" s="233" t="s">
        <v>283</v>
      </c>
      <c r="AG121" s="237" t="s">
        <v>1243</v>
      </c>
      <c r="AH121" s="203" t="s">
        <v>323</v>
      </c>
      <c r="AI121" s="205" t="s">
        <v>283</v>
      </c>
      <c r="AJ121" s="235" t="s">
        <v>1244</v>
      </c>
      <c r="AK121" s="246" t="s">
        <v>185</v>
      </c>
      <c r="AL121" s="246" t="s">
        <v>185</v>
      </c>
      <c r="AM121" s="235" t="s">
        <v>1243</v>
      </c>
      <c r="AN121" s="212" t="s">
        <v>323</v>
      </c>
      <c r="AO121" s="213" t="s">
        <v>327</v>
      </c>
      <c r="AP121" s="235" t="s">
        <v>1245</v>
      </c>
      <c r="AQ121" s="246" t="s">
        <v>185</v>
      </c>
      <c r="AR121" s="246" t="s">
        <v>185</v>
      </c>
      <c r="AS121" s="235" t="s">
        <v>1246</v>
      </c>
      <c r="AT121" s="212" t="s">
        <v>323</v>
      </c>
      <c r="AU121" s="213" t="s">
        <v>327</v>
      </c>
      <c r="AV121" s="16"/>
      <c r="AW121" s="16"/>
      <c r="AX121" s="16"/>
      <c r="AY121" s="16"/>
      <c r="AZ121" s="16"/>
    </row>
    <row r="122" spans="1:52" ht="101.25" customHeight="1" x14ac:dyDescent="0.25">
      <c r="A122" s="78">
        <f t="shared" si="17"/>
        <v>117</v>
      </c>
      <c r="B122" s="75" t="s">
        <v>111</v>
      </c>
      <c r="C122" s="75" t="s">
        <v>34</v>
      </c>
      <c r="D122" s="75" t="s">
        <v>210</v>
      </c>
      <c r="E122" s="75" t="s">
        <v>80</v>
      </c>
      <c r="F122" s="75" t="s">
        <v>211</v>
      </c>
      <c r="G122" s="107" t="s">
        <v>213</v>
      </c>
      <c r="H122" s="57" t="s">
        <v>319</v>
      </c>
      <c r="I122" s="108">
        <v>0.05</v>
      </c>
      <c r="J122" s="77">
        <v>0.28000000000000003</v>
      </c>
      <c r="K122" s="108">
        <v>0.32</v>
      </c>
      <c r="L122" s="77">
        <v>0.08</v>
      </c>
      <c r="M122" s="77">
        <v>0.32</v>
      </c>
      <c r="N122" s="109">
        <v>1</v>
      </c>
      <c r="O122" s="78" t="s">
        <v>344</v>
      </c>
      <c r="P122" s="338">
        <v>0.25</v>
      </c>
      <c r="Q122" s="104">
        <v>0.25</v>
      </c>
      <c r="R122" s="116">
        <v>0.24</v>
      </c>
      <c r="S122" s="116">
        <v>0.26</v>
      </c>
      <c r="T122" s="45" t="str">
        <f t="shared" si="23"/>
        <v>0</v>
      </c>
      <c r="U122" s="111">
        <f t="shared" si="14"/>
        <v>1</v>
      </c>
      <c r="V122" s="291">
        <f t="shared" si="20"/>
        <v>1</v>
      </c>
      <c r="W122" s="261">
        <f t="shared" si="21"/>
        <v>0.05</v>
      </c>
      <c r="X122" s="240" t="s">
        <v>1247</v>
      </c>
      <c r="Y122" s="210" t="s">
        <v>1248</v>
      </c>
      <c r="Z122" s="210" t="s">
        <v>1249</v>
      </c>
      <c r="AA122" s="210" t="s">
        <v>1250</v>
      </c>
      <c r="AB122" s="203" t="s">
        <v>323</v>
      </c>
      <c r="AC122" s="205" t="s">
        <v>283</v>
      </c>
      <c r="AD122" s="237" t="s">
        <v>1251</v>
      </c>
      <c r="AE122" s="233" t="s">
        <v>1248</v>
      </c>
      <c r="AF122" s="233" t="s">
        <v>1249</v>
      </c>
      <c r="AG122" s="237" t="s">
        <v>1250</v>
      </c>
      <c r="AH122" s="203" t="s">
        <v>323</v>
      </c>
      <c r="AI122" s="205" t="s">
        <v>283</v>
      </c>
      <c r="AJ122" s="235" t="s">
        <v>1252</v>
      </c>
      <c r="AK122" s="235" t="s">
        <v>1248</v>
      </c>
      <c r="AL122" s="235" t="s">
        <v>1249</v>
      </c>
      <c r="AM122" s="235" t="s">
        <v>1250</v>
      </c>
      <c r="AN122" s="212" t="s">
        <v>323</v>
      </c>
      <c r="AO122" s="213" t="s">
        <v>327</v>
      </c>
      <c r="AP122" s="333" t="s">
        <v>1253</v>
      </c>
      <c r="AQ122" s="246" t="s">
        <v>185</v>
      </c>
      <c r="AR122" s="246" t="s">
        <v>185</v>
      </c>
      <c r="AS122" s="333" t="s">
        <v>1254</v>
      </c>
      <c r="AT122" s="212" t="s">
        <v>323</v>
      </c>
      <c r="AU122" s="213" t="s">
        <v>327</v>
      </c>
      <c r="AV122" s="16"/>
      <c r="AW122" s="16"/>
      <c r="AX122" s="16"/>
      <c r="AY122" s="16"/>
      <c r="AZ122" s="16"/>
    </row>
    <row r="123" spans="1:52" ht="61.5" customHeight="1" x14ac:dyDescent="0.25">
      <c r="A123" s="78">
        <f t="shared" si="17"/>
        <v>118</v>
      </c>
      <c r="B123" s="75" t="s">
        <v>111</v>
      </c>
      <c r="C123" s="75" t="s">
        <v>34</v>
      </c>
      <c r="D123" s="75" t="s">
        <v>210</v>
      </c>
      <c r="E123" s="75" t="s">
        <v>80</v>
      </c>
      <c r="F123" s="75" t="s">
        <v>211</v>
      </c>
      <c r="G123" s="107" t="s">
        <v>214</v>
      </c>
      <c r="H123" s="57" t="s">
        <v>319</v>
      </c>
      <c r="I123" s="108">
        <v>0.1</v>
      </c>
      <c r="J123" s="77">
        <v>0.25</v>
      </c>
      <c r="K123" s="108">
        <v>0.25</v>
      </c>
      <c r="L123" s="77">
        <v>0.25</v>
      </c>
      <c r="M123" s="77">
        <v>0.25</v>
      </c>
      <c r="N123" s="109">
        <v>1</v>
      </c>
      <c r="O123" s="109" t="s">
        <v>344</v>
      </c>
      <c r="P123" s="338">
        <v>0.24</v>
      </c>
      <c r="Q123" s="104">
        <v>0.24</v>
      </c>
      <c r="R123" s="116">
        <v>0.12</v>
      </c>
      <c r="S123" s="116">
        <v>0.4</v>
      </c>
      <c r="T123" s="45" t="str">
        <f t="shared" si="23"/>
        <v>0</v>
      </c>
      <c r="U123" s="111">
        <f t="shared" si="14"/>
        <v>1</v>
      </c>
      <c r="V123" s="291">
        <f t="shared" si="20"/>
        <v>1</v>
      </c>
      <c r="W123" s="261">
        <f t="shared" si="21"/>
        <v>0.1</v>
      </c>
      <c r="X123" s="240" t="s">
        <v>1255</v>
      </c>
      <c r="Y123" s="210" t="s">
        <v>283</v>
      </c>
      <c r="Z123" s="210" t="s">
        <v>283</v>
      </c>
      <c r="AA123" s="210" t="s">
        <v>1256</v>
      </c>
      <c r="AB123" s="212" t="s">
        <v>520</v>
      </c>
      <c r="AC123" s="205" t="s">
        <v>283</v>
      </c>
      <c r="AD123" s="237" t="s">
        <v>1257</v>
      </c>
      <c r="AE123" s="233" t="s">
        <v>283</v>
      </c>
      <c r="AF123" s="233" t="s">
        <v>283</v>
      </c>
      <c r="AG123" s="237" t="s">
        <v>1258</v>
      </c>
      <c r="AH123" s="212" t="s">
        <v>323</v>
      </c>
      <c r="AI123" s="205" t="s">
        <v>283</v>
      </c>
      <c r="AJ123" s="235" t="s">
        <v>1259</v>
      </c>
      <c r="AK123" s="235" t="s">
        <v>1260</v>
      </c>
      <c r="AL123" s="236" t="s">
        <v>1261</v>
      </c>
      <c r="AM123" s="236" t="s">
        <v>1262</v>
      </c>
      <c r="AN123" s="212" t="s">
        <v>323</v>
      </c>
      <c r="AO123" s="219" t="s">
        <v>327</v>
      </c>
      <c r="AP123" s="235" t="s">
        <v>1263</v>
      </c>
      <c r="AQ123" s="246" t="s">
        <v>185</v>
      </c>
      <c r="AR123" s="246" t="s">
        <v>185</v>
      </c>
      <c r="AS123" s="235" t="s">
        <v>1264</v>
      </c>
      <c r="AT123" s="212" t="s">
        <v>323</v>
      </c>
      <c r="AU123" s="213" t="s">
        <v>327</v>
      </c>
      <c r="AV123" s="16"/>
      <c r="AW123" s="16"/>
      <c r="AX123" s="16"/>
      <c r="AY123" s="16"/>
      <c r="AZ123" s="16"/>
    </row>
    <row r="124" spans="1:52" ht="105" customHeight="1" x14ac:dyDescent="0.25">
      <c r="A124" s="78">
        <f t="shared" si="17"/>
        <v>119</v>
      </c>
      <c r="B124" s="75" t="s">
        <v>111</v>
      </c>
      <c r="C124" s="75" t="s">
        <v>34</v>
      </c>
      <c r="D124" s="75" t="s">
        <v>210</v>
      </c>
      <c r="E124" s="75" t="s">
        <v>80</v>
      </c>
      <c r="F124" s="75" t="s">
        <v>211</v>
      </c>
      <c r="G124" s="107" t="s">
        <v>215</v>
      </c>
      <c r="H124" s="57" t="s">
        <v>319</v>
      </c>
      <c r="I124" s="108">
        <v>0.03</v>
      </c>
      <c r="J124" s="77">
        <v>0.25</v>
      </c>
      <c r="K124" s="108">
        <v>0.25</v>
      </c>
      <c r="L124" s="77">
        <v>0.25</v>
      </c>
      <c r="M124" s="77">
        <v>0.25</v>
      </c>
      <c r="N124" s="109">
        <v>1</v>
      </c>
      <c r="O124" s="78" t="s">
        <v>344</v>
      </c>
      <c r="P124" s="338">
        <v>0.25</v>
      </c>
      <c r="Q124" s="104">
        <v>0.25</v>
      </c>
      <c r="R124" s="116">
        <v>0.25</v>
      </c>
      <c r="S124" s="116">
        <v>0.25</v>
      </c>
      <c r="T124" s="45" t="str">
        <f t="shared" si="23"/>
        <v>0</v>
      </c>
      <c r="U124" s="111">
        <f t="shared" si="14"/>
        <v>1</v>
      </c>
      <c r="V124" s="291">
        <f>(U124/N124)</f>
        <v>1</v>
      </c>
      <c r="W124" s="261">
        <f t="shared" si="21"/>
        <v>0.03</v>
      </c>
      <c r="X124" s="240" t="s">
        <v>1265</v>
      </c>
      <c r="Y124" s="210" t="s">
        <v>283</v>
      </c>
      <c r="Z124" s="210" t="s">
        <v>283</v>
      </c>
      <c r="AA124" s="210" t="s">
        <v>1266</v>
      </c>
      <c r="AB124" s="212" t="s">
        <v>520</v>
      </c>
      <c r="AC124" s="205" t="s">
        <v>283</v>
      </c>
      <c r="AD124" s="237" t="s">
        <v>1267</v>
      </c>
      <c r="AE124" s="233" t="s">
        <v>1268</v>
      </c>
      <c r="AF124" s="233" t="s">
        <v>283</v>
      </c>
      <c r="AG124" s="237" t="s">
        <v>1269</v>
      </c>
      <c r="AH124" s="212" t="s">
        <v>323</v>
      </c>
      <c r="AI124" s="205" t="s">
        <v>283</v>
      </c>
      <c r="AJ124" s="235" t="s">
        <v>1270</v>
      </c>
      <c r="AK124" s="235" t="s">
        <v>1271</v>
      </c>
      <c r="AL124" s="236" t="s">
        <v>1272</v>
      </c>
      <c r="AM124" s="236" t="s">
        <v>1273</v>
      </c>
      <c r="AN124" s="212" t="s">
        <v>323</v>
      </c>
      <c r="AO124" s="219" t="s">
        <v>327</v>
      </c>
      <c r="AP124" s="235" t="s">
        <v>1274</v>
      </c>
      <c r="AQ124" s="246" t="s">
        <v>185</v>
      </c>
      <c r="AR124" s="246" t="s">
        <v>185</v>
      </c>
      <c r="AS124" s="287" t="s">
        <v>1275</v>
      </c>
      <c r="AT124" s="212" t="s">
        <v>323</v>
      </c>
      <c r="AU124" s="213" t="s">
        <v>327</v>
      </c>
      <c r="AV124" s="16"/>
      <c r="AW124" s="16"/>
      <c r="AX124" s="16"/>
      <c r="AY124" s="16"/>
      <c r="AZ124" s="16"/>
    </row>
    <row r="125" spans="1:52" ht="141" customHeight="1" x14ac:dyDescent="0.25">
      <c r="A125" s="78">
        <f t="shared" si="17"/>
        <v>120</v>
      </c>
      <c r="B125" s="75" t="s">
        <v>111</v>
      </c>
      <c r="C125" s="75" t="s">
        <v>34</v>
      </c>
      <c r="D125" s="75" t="s">
        <v>210</v>
      </c>
      <c r="E125" s="75" t="s">
        <v>80</v>
      </c>
      <c r="F125" s="75" t="s">
        <v>211</v>
      </c>
      <c r="G125" s="107" t="s">
        <v>216</v>
      </c>
      <c r="H125" s="57" t="s">
        <v>319</v>
      </c>
      <c r="I125" s="108">
        <v>0.06</v>
      </c>
      <c r="J125" s="110">
        <v>0.25</v>
      </c>
      <c r="K125" s="108">
        <v>0.25</v>
      </c>
      <c r="L125" s="110">
        <v>0.25</v>
      </c>
      <c r="M125" s="110">
        <v>0.25</v>
      </c>
      <c r="N125" s="109">
        <v>1</v>
      </c>
      <c r="O125" s="78" t="s">
        <v>344</v>
      </c>
      <c r="P125" s="338">
        <v>0.25</v>
      </c>
      <c r="Q125" s="104">
        <v>0.25</v>
      </c>
      <c r="R125" s="116">
        <v>0.25</v>
      </c>
      <c r="S125" s="116">
        <v>0.25</v>
      </c>
      <c r="T125" s="45" t="str">
        <f t="shared" si="23"/>
        <v>0</v>
      </c>
      <c r="U125" s="111">
        <f t="shared" si="14"/>
        <v>1</v>
      </c>
      <c r="V125" s="291">
        <f t="shared" si="20"/>
        <v>1</v>
      </c>
      <c r="W125" s="261">
        <f t="shared" si="21"/>
        <v>0.06</v>
      </c>
      <c r="X125" s="240" t="s">
        <v>1276</v>
      </c>
      <c r="Y125" s="210" t="s">
        <v>283</v>
      </c>
      <c r="Z125" s="210" t="s">
        <v>283</v>
      </c>
      <c r="AA125" s="210" t="s">
        <v>1277</v>
      </c>
      <c r="AB125" s="212" t="s">
        <v>520</v>
      </c>
      <c r="AC125" s="205" t="s">
        <v>283</v>
      </c>
      <c r="AD125" s="237" t="s">
        <v>1278</v>
      </c>
      <c r="AE125" s="233" t="s">
        <v>283</v>
      </c>
      <c r="AF125" s="233" t="s">
        <v>283</v>
      </c>
      <c r="AG125" s="237" t="s">
        <v>1279</v>
      </c>
      <c r="AH125" s="212" t="s">
        <v>323</v>
      </c>
      <c r="AI125" s="205" t="s">
        <v>283</v>
      </c>
      <c r="AJ125" s="235" t="s">
        <v>1280</v>
      </c>
      <c r="AK125" s="235" t="s">
        <v>1281</v>
      </c>
      <c r="AL125" s="236" t="s">
        <v>1282</v>
      </c>
      <c r="AM125" s="236" t="s">
        <v>1283</v>
      </c>
      <c r="AN125" s="212" t="s">
        <v>323</v>
      </c>
      <c r="AO125" s="219" t="s">
        <v>327</v>
      </c>
      <c r="AP125" s="264" t="s">
        <v>1284</v>
      </c>
      <c r="AQ125" s="246" t="s">
        <v>185</v>
      </c>
      <c r="AR125" s="246" t="s">
        <v>185</v>
      </c>
      <c r="AS125" s="264" t="s">
        <v>1285</v>
      </c>
      <c r="AT125" s="212" t="s">
        <v>323</v>
      </c>
      <c r="AU125" s="213" t="s">
        <v>327</v>
      </c>
      <c r="AV125" s="16"/>
      <c r="AW125" s="16"/>
      <c r="AX125" s="16"/>
      <c r="AY125" s="16"/>
      <c r="AZ125" s="16"/>
    </row>
    <row r="126" spans="1:52" ht="152.1" customHeight="1" x14ac:dyDescent="0.25">
      <c r="A126" s="78">
        <f t="shared" si="17"/>
        <v>121</v>
      </c>
      <c r="B126" s="75" t="s">
        <v>111</v>
      </c>
      <c r="C126" s="75" t="s">
        <v>34</v>
      </c>
      <c r="D126" s="75" t="s">
        <v>210</v>
      </c>
      <c r="E126" s="75" t="s">
        <v>80</v>
      </c>
      <c r="F126" s="75" t="s">
        <v>211</v>
      </c>
      <c r="G126" s="107" t="s">
        <v>217</v>
      </c>
      <c r="H126" s="57" t="s">
        <v>319</v>
      </c>
      <c r="I126" s="108">
        <v>0.01</v>
      </c>
      <c r="J126" s="110">
        <v>0.25</v>
      </c>
      <c r="K126" s="108">
        <v>0.25</v>
      </c>
      <c r="L126" s="110">
        <v>0.25</v>
      </c>
      <c r="M126" s="110">
        <v>0.25</v>
      </c>
      <c r="N126" s="109">
        <v>1</v>
      </c>
      <c r="O126" s="78" t="s">
        <v>344</v>
      </c>
      <c r="P126" s="339">
        <v>0.25</v>
      </c>
      <c r="Q126" s="82">
        <v>0.25</v>
      </c>
      <c r="R126" s="116">
        <v>0.25</v>
      </c>
      <c r="S126" s="116">
        <v>0.25</v>
      </c>
      <c r="T126" s="45" t="str">
        <f t="shared" si="23"/>
        <v>0</v>
      </c>
      <c r="U126" s="111">
        <f t="shared" si="14"/>
        <v>1</v>
      </c>
      <c r="V126" s="291">
        <f t="shared" si="20"/>
        <v>1</v>
      </c>
      <c r="W126" s="261">
        <f t="shared" si="21"/>
        <v>0.01</v>
      </c>
      <c r="X126" s="240" t="s">
        <v>1286</v>
      </c>
      <c r="Y126" s="210" t="s">
        <v>283</v>
      </c>
      <c r="Z126" s="210" t="s">
        <v>283</v>
      </c>
      <c r="AA126" s="210" t="s">
        <v>1287</v>
      </c>
      <c r="AB126" s="212" t="s">
        <v>520</v>
      </c>
      <c r="AC126" s="205" t="s">
        <v>283</v>
      </c>
      <c r="AD126" s="237" t="s">
        <v>1288</v>
      </c>
      <c r="AE126" s="233" t="s">
        <v>283</v>
      </c>
      <c r="AF126" s="233" t="s">
        <v>283</v>
      </c>
      <c r="AG126" s="237" t="s">
        <v>1289</v>
      </c>
      <c r="AH126" s="212" t="s">
        <v>323</v>
      </c>
      <c r="AI126" s="205" t="s">
        <v>283</v>
      </c>
      <c r="AJ126" s="235" t="s">
        <v>1290</v>
      </c>
      <c r="AK126" s="235" t="s">
        <v>1291</v>
      </c>
      <c r="AL126" s="235" t="s">
        <v>1292</v>
      </c>
      <c r="AM126" s="235" t="s">
        <v>1293</v>
      </c>
      <c r="AN126" s="212" t="s">
        <v>323</v>
      </c>
      <c r="AO126" s="219" t="s">
        <v>327</v>
      </c>
      <c r="AP126" s="235" t="s">
        <v>1294</v>
      </c>
      <c r="AQ126" s="246" t="s">
        <v>185</v>
      </c>
      <c r="AR126" s="246" t="s">
        <v>185</v>
      </c>
      <c r="AS126" s="235" t="s">
        <v>1295</v>
      </c>
      <c r="AT126" s="212" t="s">
        <v>323</v>
      </c>
      <c r="AU126" s="213" t="s">
        <v>327</v>
      </c>
      <c r="AV126" s="16"/>
      <c r="AW126" s="16"/>
      <c r="AX126" s="16"/>
      <c r="AY126" s="16"/>
      <c r="AZ126" s="16"/>
    </row>
    <row r="127" spans="1:52" x14ac:dyDescent="0.25">
      <c r="G127" s="19"/>
      <c r="H127" s="19"/>
      <c r="V127" s="20"/>
      <c r="W127" s="20"/>
      <c r="X127" s="186"/>
      <c r="Y127" s="197"/>
      <c r="Z127" s="197"/>
      <c r="AA127" s="197"/>
      <c r="AB127" s="197"/>
      <c r="AC127" s="197"/>
      <c r="AD127" s="197"/>
      <c r="AE127" s="182"/>
      <c r="AF127" s="182"/>
      <c r="AG127" s="197"/>
      <c r="AH127" s="197"/>
      <c r="AI127" s="197"/>
      <c r="AP127" s="192"/>
      <c r="AQ127" s="195"/>
      <c r="AR127" s="195"/>
      <c r="AS127" s="195"/>
      <c r="AT127" s="194"/>
      <c r="AU127" s="194"/>
      <c r="AV127" s="16"/>
      <c r="AW127" s="16"/>
      <c r="AX127" s="16"/>
      <c r="AY127" s="16"/>
      <c r="AZ127" s="16"/>
    </row>
    <row r="128" spans="1:52" x14ac:dyDescent="0.25">
      <c r="G128" s="19"/>
      <c r="H128" s="19"/>
      <c r="V128" s="20"/>
      <c r="W128" s="20"/>
      <c r="X128" s="186"/>
      <c r="Y128" s="197"/>
      <c r="Z128" s="197"/>
      <c r="AA128" s="197"/>
      <c r="AB128" s="197"/>
      <c r="AC128" s="197"/>
      <c r="AD128" s="197"/>
      <c r="AE128" s="182"/>
      <c r="AF128" s="182"/>
      <c r="AG128" s="197"/>
      <c r="AH128" s="197"/>
      <c r="AI128" s="197"/>
      <c r="AP128" s="193"/>
      <c r="AQ128" s="196"/>
      <c r="AR128" s="196"/>
      <c r="AS128" s="196"/>
    </row>
    <row r="129" spans="7:35" x14ac:dyDescent="0.25">
      <c r="G129" s="19"/>
      <c r="H129" s="19"/>
      <c r="V129" s="20"/>
      <c r="W129" s="20"/>
      <c r="X129" s="186"/>
      <c r="Y129" s="197"/>
      <c r="Z129" s="197"/>
      <c r="AA129" s="197"/>
      <c r="AB129" s="197"/>
      <c r="AC129" s="197"/>
      <c r="AD129" s="197"/>
      <c r="AE129" s="182"/>
      <c r="AF129" s="182"/>
      <c r="AG129" s="197"/>
      <c r="AH129" s="197"/>
      <c r="AI129" s="197"/>
    </row>
    <row r="130" spans="7:35" x14ac:dyDescent="0.25">
      <c r="G130" s="19"/>
      <c r="H130" s="19"/>
      <c r="V130" s="20"/>
      <c r="W130" s="20"/>
      <c r="X130" s="186"/>
      <c r="Y130" s="197"/>
      <c r="Z130" s="197"/>
      <c r="AA130" s="197"/>
      <c r="AB130" s="197"/>
      <c r="AC130" s="197"/>
      <c r="AD130" s="197"/>
      <c r="AE130" s="182"/>
      <c r="AF130" s="182"/>
      <c r="AG130" s="197"/>
      <c r="AH130" s="197"/>
      <c r="AI130" s="197"/>
    </row>
    <row r="131" spans="7:35" x14ac:dyDescent="0.25">
      <c r="G131" s="19"/>
      <c r="H131" s="19"/>
      <c r="V131" s="20"/>
      <c r="W131" s="20"/>
      <c r="X131" s="186"/>
      <c r="Y131" s="197"/>
      <c r="Z131" s="197"/>
      <c r="AA131" s="197"/>
      <c r="AB131" s="197"/>
      <c r="AC131" s="197"/>
      <c r="AD131" s="197"/>
      <c r="AE131" s="182"/>
      <c r="AF131" s="182"/>
      <c r="AG131" s="197"/>
      <c r="AH131" s="197"/>
      <c r="AI131" s="197"/>
    </row>
    <row r="132" spans="7:35" x14ac:dyDescent="0.25">
      <c r="G132" s="19"/>
      <c r="H132" s="19"/>
      <c r="V132" s="20"/>
      <c r="W132" s="20"/>
      <c r="X132" s="186"/>
      <c r="Y132" s="197"/>
      <c r="Z132" s="197"/>
      <c r="AA132" s="197"/>
      <c r="AB132" s="197"/>
      <c r="AC132" s="197"/>
      <c r="AD132" s="197"/>
      <c r="AE132" s="182"/>
      <c r="AF132" s="182"/>
      <c r="AG132" s="197"/>
      <c r="AH132" s="197"/>
      <c r="AI132" s="197"/>
    </row>
    <row r="133" spans="7:35" x14ac:dyDescent="0.25">
      <c r="G133" s="19"/>
      <c r="H133" s="19"/>
      <c r="V133" s="20"/>
      <c r="W133" s="20"/>
      <c r="X133" s="186"/>
      <c r="Y133" s="197"/>
      <c r="Z133" s="197"/>
      <c r="AA133" s="197"/>
      <c r="AB133" s="197"/>
      <c r="AC133" s="197"/>
      <c r="AD133" s="197"/>
      <c r="AE133" s="182"/>
      <c r="AF133" s="182"/>
      <c r="AG133" s="197"/>
      <c r="AH133" s="197"/>
      <c r="AI133" s="197"/>
    </row>
    <row r="134" spans="7:35" x14ac:dyDescent="0.25">
      <c r="G134" s="19"/>
      <c r="H134" s="19"/>
      <c r="V134" s="20"/>
      <c r="W134" s="20"/>
      <c r="X134" s="186"/>
      <c r="Y134" s="197"/>
      <c r="Z134" s="197"/>
      <c r="AA134" s="197"/>
      <c r="AB134" s="197"/>
      <c r="AC134" s="197"/>
      <c r="AD134" s="197"/>
      <c r="AE134" s="182"/>
      <c r="AF134" s="182"/>
      <c r="AG134" s="197"/>
      <c r="AH134" s="197"/>
      <c r="AI134" s="197"/>
    </row>
    <row r="135" spans="7:35" x14ac:dyDescent="0.25">
      <c r="G135" s="19"/>
      <c r="H135" s="19"/>
      <c r="V135" s="20"/>
      <c r="W135" s="20"/>
      <c r="X135" s="186"/>
      <c r="Y135" s="197"/>
      <c r="Z135" s="197"/>
      <c r="AA135" s="197"/>
      <c r="AB135" s="197"/>
      <c r="AC135" s="197"/>
      <c r="AD135" s="197"/>
      <c r="AE135" s="182"/>
      <c r="AF135" s="182"/>
      <c r="AG135" s="197"/>
      <c r="AH135" s="197"/>
      <c r="AI135" s="197"/>
    </row>
    <row r="136" spans="7:35" x14ac:dyDescent="0.25">
      <c r="G136" s="19"/>
      <c r="H136" s="19"/>
      <c r="V136" s="20"/>
      <c r="W136" s="20"/>
      <c r="X136" s="186"/>
      <c r="Y136" s="197"/>
      <c r="Z136" s="197"/>
      <c r="AA136" s="197"/>
      <c r="AB136" s="197"/>
      <c r="AC136" s="197"/>
      <c r="AD136" s="197"/>
      <c r="AE136" s="182"/>
      <c r="AF136" s="182"/>
      <c r="AG136" s="197"/>
      <c r="AH136" s="197"/>
      <c r="AI136" s="197"/>
    </row>
    <row r="137" spans="7:35" x14ac:dyDescent="0.25">
      <c r="G137" s="19"/>
      <c r="H137" s="19"/>
      <c r="V137" s="20"/>
      <c r="W137" s="20"/>
      <c r="X137" s="186"/>
      <c r="Y137" s="197"/>
      <c r="Z137" s="197"/>
      <c r="AA137" s="197"/>
      <c r="AB137" s="197"/>
      <c r="AC137" s="197"/>
      <c r="AD137" s="197"/>
      <c r="AE137" s="182"/>
      <c r="AF137" s="182"/>
      <c r="AG137" s="197"/>
      <c r="AH137" s="197"/>
      <c r="AI137" s="197"/>
    </row>
    <row r="138" spans="7:35" x14ac:dyDescent="0.25">
      <c r="G138" s="19"/>
      <c r="H138" s="19"/>
      <c r="V138" s="20"/>
      <c r="W138" s="20"/>
      <c r="X138" s="186"/>
      <c r="Y138" s="197"/>
      <c r="Z138" s="197"/>
      <c r="AA138" s="197"/>
      <c r="AB138" s="197"/>
      <c r="AC138" s="197"/>
      <c r="AD138" s="197"/>
      <c r="AE138" s="182"/>
      <c r="AF138" s="182"/>
      <c r="AG138" s="197"/>
      <c r="AH138" s="197"/>
      <c r="AI138" s="197"/>
    </row>
    <row r="139" spans="7:35" x14ac:dyDescent="0.25">
      <c r="G139" s="19"/>
      <c r="H139" s="19"/>
      <c r="V139" s="20"/>
      <c r="W139" s="20"/>
      <c r="X139" s="186"/>
      <c r="Y139" s="197"/>
      <c r="Z139" s="197"/>
      <c r="AA139" s="197"/>
      <c r="AB139" s="197"/>
      <c r="AC139" s="197"/>
      <c r="AD139" s="197"/>
      <c r="AE139" s="182"/>
      <c r="AF139" s="182"/>
      <c r="AG139" s="197"/>
      <c r="AH139" s="197"/>
      <c r="AI139" s="197"/>
    </row>
    <row r="140" spans="7:35" x14ac:dyDescent="0.25">
      <c r="G140" s="19"/>
      <c r="H140" s="19"/>
      <c r="V140" s="20"/>
      <c r="W140" s="20"/>
      <c r="X140" s="186"/>
      <c r="Y140" s="197"/>
      <c r="Z140" s="197"/>
      <c r="AA140" s="197"/>
      <c r="AB140" s="197"/>
      <c r="AC140" s="197"/>
      <c r="AD140" s="197"/>
      <c r="AE140" s="182"/>
      <c r="AF140" s="182"/>
      <c r="AG140" s="197"/>
      <c r="AH140" s="197"/>
      <c r="AI140" s="197"/>
    </row>
    <row r="141" spans="7:35" x14ac:dyDescent="0.25">
      <c r="G141" s="19"/>
      <c r="H141" s="19"/>
      <c r="V141" s="20"/>
      <c r="W141" s="20"/>
      <c r="X141" s="186"/>
      <c r="Y141" s="197"/>
      <c r="Z141" s="197"/>
      <c r="AA141" s="197"/>
      <c r="AB141" s="197"/>
      <c r="AC141" s="197"/>
      <c r="AD141" s="197"/>
      <c r="AE141" s="182"/>
      <c r="AF141" s="182"/>
      <c r="AG141" s="197"/>
      <c r="AH141" s="197"/>
      <c r="AI141" s="197"/>
    </row>
    <row r="142" spans="7:35" x14ac:dyDescent="0.25">
      <c r="G142" s="19"/>
      <c r="H142" s="19"/>
      <c r="V142" s="20"/>
      <c r="W142" s="20"/>
      <c r="X142" s="186"/>
      <c r="Y142" s="197"/>
      <c r="Z142" s="197"/>
      <c r="AA142" s="197"/>
      <c r="AB142" s="197"/>
      <c r="AC142" s="197"/>
      <c r="AD142" s="197"/>
      <c r="AE142" s="182"/>
      <c r="AF142" s="182"/>
      <c r="AG142" s="197"/>
      <c r="AH142" s="197"/>
      <c r="AI142" s="197"/>
    </row>
    <row r="143" spans="7:35" x14ac:dyDescent="0.25">
      <c r="G143" s="19"/>
      <c r="H143" s="19"/>
      <c r="V143" s="20"/>
      <c r="W143" s="20"/>
      <c r="X143" s="186"/>
      <c r="Y143" s="197"/>
      <c r="Z143" s="197"/>
      <c r="AA143" s="197"/>
      <c r="AB143" s="197"/>
      <c r="AC143" s="197"/>
      <c r="AD143" s="197"/>
      <c r="AE143" s="182"/>
      <c r="AF143" s="182"/>
      <c r="AG143" s="197"/>
      <c r="AH143" s="197"/>
      <c r="AI143" s="197"/>
    </row>
    <row r="144" spans="7:35" x14ac:dyDescent="0.25">
      <c r="G144" s="19"/>
      <c r="H144" s="19"/>
      <c r="V144" s="20"/>
      <c r="W144" s="20"/>
      <c r="X144" s="186"/>
      <c r="Y144" s="197"/>
      <c r="Z144" s="197"/>
      <c r="AA144" s="197"/>
      <c r="AB144" s="197"/>
      <c r="AC144" s="197"/>
      <c r="AD144" s="197"/>
      <c r="AE144" s="182"/>
      <c r="AF144" s="182"/>
      <c r="AG144" s="197"/>
      <c r="AH144" s="197"/>
      <c r="AI144" s="197"/>
    </row>
    <row r="145" spans="7:35" x14ac:dyDescent="0.25">
      <c r="G145" s="19"/>
      <c r="H145" s="19"/>
      <c r="V145" s="20"/>
      <c r="W145" s="20"/>
      <c r="X145" s="186"/>
      <c r="Y145" s="197"/>
      <c r="Z145" s="197"/>
      <c r="AA145" s="197"/>
      <c r="AB145" s="197"/>
      <c r="AC145" s="197"/>
      <c r="AD145" s="197"/>
      <c r="AE145" s="182"/>
      <c r="AF145" s="182"/>
      <c r="AG145" s="197"/>
      <c r="AH145" s="197"/>
      <c r="AI145" s="197"/>
    </row>
    <row r="146" spans="7:35" x14ac:dyDescent="0.25">
      <c r="G146" s="19"/>
      <c r="H146" s="19"/>
      <c r="V146" s="20"/>
      <c r="W146" s="20"/>
      <c r="X146" s="186"/>
      <c r="Y146" s="197"/>
      <c r="Z146" s="197"/>
      <c r="AA146" s="197"/>
      <c r="AB146" s="197"/>
      <c r="AC146" s="197"/>
      <c r="AD146" s="197"/>
      <c r="AE146" s="182"/>
      <c r="AF146" s="182"/>
      <c r="AG146" s="197"/>
      <c r="AH146" s="197"/>
      <c r="AI146" s="197"/>
    </row>
    <row r="147" spans="7:35" x14ac:dyDescent="0.25">
      <c r="G147" s="19"/>
      <c r="H147" s="19"/>
      <c r="V147" s="20"/>
      <c r="W147" s="20"/>
      <c r="X147" s="186"/>
      <c r="Y147" s="197"/>
      <c r="Z147" s="197"/>
      <c r="AA147" s="197"/>
      <c r="AB147" s="197"/>
      <c r="AC147" s="197"/>
      <c r="AD147" s="197"/>
      <c r="AE147" s="182"/>
      <c r="AF147" s="182"/>
      <c r="AG147" s="197"/>
      <c r="AH147" s="197"/>
      <c r="AI147" s="197"/>
    </row>
    <row r="148" spans="7:35" x14ac:dyDescent="0.25">
      <c r="G148" s="19"/>
      <c r="H148" s="19"/>
      <c r="V148" s="20"/>
      <c r="W148" s="20"/>
      <c r="X148" s="186"/>
      <c r="Y148" s="197"/>
      <c r="Z148" s="197"/>
      <c r="AA148" s="197"/>
      <c r="AB148" s="197"/>
      <c r="AC148" s="197"/>
      <c r="AD148" s="197"/>
      <c r="AE148" s="182"/>
      <c r="AF148" s="182"/>
      <c r="AG148" s="197"/>
      <c r="AH148" s="197"/>
      <c r="AI148" s="197"/>
    </row>
    <row r="149" spans="7:35" x14ac:dyDescent="0.25">
      <c r="G149" s="19"/>
      <c r="H149" s="19"/>
      <c r="V149" s="20"/>
      <c r="W149" s="20"/>
      <c r="X149" s="186"/>
      <c r="Y149" s="197"/>
      <c r="Z149" s="197"/>
      <c r="AA149" s="197"/>
      <c r="AB149" s="197"/>
      <c r="AC149" s="197"/>
      <c r="AD149" s="197"/>
      <c r="AE149" s="182"/>
      <c r="AF149" s="182"/>
      <c r="AG149" s="197"/>
      <c r="AH149" s="197"/>
      <c r="AI149" s="197"/>
    </row>
    <row r="150" spans="7:35" x14ac:dyDescent="0.25">
      <c r="V150" s="20"/>
      <c r="W150" s="20"/>
      <c r="X150" s="186"/>
      <c r="Y150" s="197"/>
      <c r="Z150" s="197"/>
      <c r="AA150" s="197"/>
      <c r="AB150" s="197"/>
      <c r="AC150" s="197"/>
      <c r="AD150" s="197"/>
      <c r="AE150" s="182"/>
      <c r="AF150" s="182"/>
      <c r="AG150" s="197"/>
      <c r="AH150" s="197"/>
      <c r="AI150" s="197"/>
    </row>
    <row r="151" spans="7:35" x14ac:dyDescent="0.25">
      <c r="V151" s="20"/>
      <c r="W151" s="20"/>
      <c r="X151" s="186"/>
      <c r="Y151" s="197"/>
      <c r="Z151" s="197"/>
      <c r="AA151" s="197"/>
      <c r="AB151" s="197"/>
      <c r="AC151" s="197"/>
      <c r="AD151" s="197"/>
      <c r="AE151" s="182"/>
      <c r="AF151" s="182"/>
      <c r="AG151" s="197"/>
      <c r="AH151" s="197"/>
      <c r="AI151" s="197"/>
    </row>
    <row r="152" spans="7:35" x14ac:dyDescent="0.25">
      <c r="V152" s="20"/>
      <c r="W152" s="20"/>
      <c r="X152" s="186"/>
      <c r="Y152" s="197"/>
      <c r="Z152" s="197"/>
      <c r="AA152" s="197"/>
      <c r="AB152" s="197"/>
      <c r="AC152" s="197"/>
      <c r="AD152" s="197"/>
      <c r="AE152" s="182"/>
      <c r="AF152" s="182"/>
      <c r="AG152" s="197"/>
      <c r="AH152" s="197"/>
      <c r="AI152" s="197"/>
    </row>
    <row r="153" spans="7:35" x14ac:dyDescent="0.25">
      <c r="V153" s="20"/>
      <c r="W153" s="20"/>
      <c r="X153" s="186"/>
      <c r="Y153" s="197"/>
      <c r="Z153" s="197"/>
      <c r="AA153" s="197"/>
      <c r="AB153" s="197"/>
      <c r="AC153" s="197"/>
      <c r="AD153" s="197"/>
      <c r="AE153" s="182"/>
      <c r="AF153" s="182"/>
      <c r="AG153" s="197"/>
      <c r="AH153" s="197"/>
      <c r="AI153" s="197"/>
    </row>
    <row r="154" spans="7:35" x14ac:dyDescent="0.25">
      <c r="V154" s="20"/>
      <c r="W154" s="20"/>
      <c r="X154" s="186"/>
      <c r="Y154" s="197"/>
      <c r="Z154" s="197"/>
      <c r="AA154" s="197"/>
      <c r="AB154" s="197"/>
      <c r="AC154" s="197"/>
      <c r="AD154" s="197"/>
      <c r="AE154" s="182"/>
      <c r="AF154" s="182"/>
      <c r="AG154" s="197"/>
      <c r="AH154" s="197"/>
      <c r="AI154" s="197"/>
    </row>
    <row r="155" spans="7:35" x14ac:dyDescent="0.25">
      <c r="V155" s="20"/>
      <c r="W155" s="20"/>
      <c r="X155" s="186"/>
      <c r="Y155" s="197"/>
      <c r="Z155" s="197"/>
      <c r="AA155" s="197"/>
      <c r="AB155" s="197"/>
      <c r="AC155" s="197"/>
      <c r="AD155" s="197"/>
      <c r="AE155" s="182"/>
      <c r="AF155" s="182"/>
      <c r="AG155" s="197"/>
      <c r="AH155" s="197"/>
      <c r="AI155" s="197"/>
    </row>
    <row r="156" spans="7:35" x14ac:dyDescent="0.25">
      <c r="V156" s="20"/>
      <c r="W156" s="20"/>
      <c r="X156" s="186"/>
      <c r="Y156" s="197"/>
      <c r="Z156" s="197"/>
      <c r="AA156" s="197"/>
      <c r="AB156" s="197"/>
      <c r="AC156" s="197"/>
      <c r="AD156" s="197"/>
      <c r="AE156" s="182"/>
      <c r="AF156" s="182"/>
      <c r="AG156" s="197"/>
      <c r="AH156" s="197"/>
      <c r="AI156" s="197"/>
    </row>
    <row r="157" spans="7:35" x14ac:dyDescent="0.25">
      <c r="V157" s="20"/>
      <c r="W157" s="20"/>
      <c r="X157" s="186"/>
      <c r="Y157" s="197"/>
      <c r="Z157" s="197"/>
      <c r="AA157" s="197"/>
      <c r="AB157" s="197"/>
      <c r="AC157" s="197"/>
      <c r="AD157" s="197"/>
      <c r="AE157" s="182"/>
      <c r="AF157" s="182"/>
      <c r="AG157" s="197"/>
      <c r="AH157" s="197"/>
      <c r="AI157" s="197"/>
    </row>
    <row r="158" spans="7:35" x14ac:dyDescent="0.25">
      <c r="V158" s="20"/>
      <c r="W158" s="20"/>
      <c r="X158" s="186"/>
      <c r="Y158" s="197"/>
      <c r="Z158" s="197"/>
      <c r="AA158" s="197"/>
      <c r="AB158" s="197"/>
      <c r="AC158" s="197"/>
      <c r="AD158" s="197"/>
      <c r="AE158" s="182"/>
      <c r="AF158" s="182"/>
      <c r="AG158" s="197"/>
      <c r="AH158" s="197"/>
      <c r="AI158" s="197"/>
    </row>
    <row r="159" spans="7:35" x14ac:dyDescent="0.25">
      <c r="V159" s="20"/>
      <c r="W159" s="20"/>
      <c r="X159" s="186"/>
      <c r="Y159" s="197"/>
      <c r="Z159" s="197"/>
      <c r="AA159" s="197"/>
      <c r="AB159" s="197"/>
      <c r="AC159" s="197"/>
      <c r="AD159" s="197"/>
      <c r="AE159" s="182"/>
      <c r="AF159" s="182"/>
      <c r="AG159" s="197"/>
      <c r="AH159" s="197"/>
      <c r="AI159" s="197"/>
    </row>
    <row r="160" spans="7:35" x14ac:dyDescent="0.25">
      <c r="V160" s="20"/>
      <c r="W160" s="20"/>
      <c r="X160" s="186"/>
      <c r="Y160" s="197"/>
      <c r="Z160" s="197"/>
      <c r="AA160" s="197"/>
      <c r="AB160" s="197"/>
      <c r="AC160" s="197"/>
      <c r="AD160" s="197"/>
      <c r="AE160" s="182"/>
      <c r="AF160" s="182"/>
      <c r="AG160" s="197"/>
      <c r="AH160" s="197"/>
      <c r="AI160" s="197"/>
    </row>
    <row r="161" spans="22:35" x14ac:dyDescent="0.25">
      <c r="V161" s="20"/>
      <c r="W161" s="20"/>
      <c r="X161" s="186"/>
      <c r="Y161" s="197"/>
      <c r="Z161" s="197"/>
      <c r="AA161" s="197"/>
      <c r="AB161" s="197"/>
      <c r="AC161" s="197"/>
      <c r="AD161" s="197"/>
      <c r="AE161" s="182"/>
      <c r="AF161" s="182"/>
      <c r="AG161" s="197"/>
      <c r="AH161" s="197"/>
      <c r="AI161" s="197"/>
    </row>
    <row r="162" spans="22:35" x14ac:dyDescent="0.25">
      <c r="V162" s="20"/>
      <c r="W162" s="20"/>
      <c r="X162" s="186"/>
      <c r="Y162" s="197"/>
      <c r="Z162" s="197"/>
      <c r="AA162" s="197"/>
      <c r="AB162" s="197"/>
      <c r="AC162" s="197"/>
      <c r="AD162" s="197"/>
      <c r="AE162" s="182"/>
      <c r="AF162" s="182"/>
      <c r="AG162" s="197"/>
      <c r="AH162" s="197"/>
      <c r="AI162" s="197"/>
    </row>
    <row r="163" spans="22:35" x14ac:dyDescent="0.25">
      <c r="V163" s="20"/>
      <c r="W163" s="20"/>
      <c r="X163" s="186"/>
      <c r="Y163" s="197"/>
      <c r="Z163" s="197"/>
      <c r="AA163" s="197"/>
      <c r="AB163" s="197"/>
      <c r="AC163" s="197"/>
      <c r="AD163" s="197"/>
      <c r="AE163" s="182"/>
      <c r="AF163" s="182"/>
      <c r="AG163" s="197"/>
      <c r="AH163" s="197"/>
      <c r="AI163" s="197"/>
    </row>
    <row r="164" spans="22:35" x14ac:dyDescent="0.25">
      <c r="V164" s="20"/>
      <c r="W164" s="20"/>
      <c r="X164" s="186"/>
      <c r="Y164" s="197"/>
      <c r="Z164" s="197"/>
      <c r="AA164" s="197"/>
      <c r="AB164" s="197"/>
      <c r="AC164" s="197"/>
      <c r="AD164" s="197"/>
      <c r="AE164" s="182"/>
      <c r="AF164" s="182"/>
      <c r="AG164" s="197"/>
      <c r="AH164" s="197"/>
      <c r="AI164" s="197"/>
    </row>
    <row r="165" spans="22:35" x14ac:dyDescent="0.25">
      <c r="V165" s="20"/>
      <c r="W165" s="20"/>
      <c r="X165" s="186"/>
      <c r="Y165" s="197"/>
      <c r="Z165" s="197"/>
      <c r="AA165" s="197"/>
      <c r="AB165" s="197"/>
      <c r="AC165" s="197"/>
      <c r="AD165" s="197"/>
      <c r="AE165" s="182"/>
      <c r="AF165" s="182"/>
      <c r="AG165" s="197"/>
      <c r="AH165" s="197"/>
      <c r="AI165" s="197"/>
    </row>
    <row r="166" spans="22:35" x14ac:dyDescent="0.25">
      <c r="V166" s="20"/>
      <c r="W166" s="20"/>
      <c r="X166" s="186"/>
      <c r="Y166" s="197"/>
      <c r="Z166" s="197"/>
      <c r="AA166" s="197"/>
      <c r="AB166" s="197"/>
      <c r="AC166" s="197"/>
      <c r="AD166" s="197"/>
      <c r="AE166" s="182"/>
      <c r="AF166" s="182"/>
      <c r="AG166" s="197"/>
      <c r="AH166" s="197"/>
      <c r="AI166" s="197"/>
    </row>
    <row r="167" spans="22:35" x14ac:dyDescent="0.25">
      <c r="V167" s="20"/>
      <c r="W167" s="20"/>
      <c r="X167" s="186"/>
      <c r="Y167" s="197"/>
      <c r="Z167" s="197"/>
      <c r="AA167" s="197"/>
      <c r="AB167" s="197"/>
      <c r="AC167" s="197"/>
      <c r="AD167" s="197"/>
      <c r="AE167" s="182"/>
      <c r="AF167" s="182"/>
      <c r="AG167" s="197"/>
      <c r="AH167" s="197"/>
      <c r="AI167" s="197"/>
    </row>
    <row r="168" spans="22:35" x14ac:dyDescent="0.25">
      <c r="V168" s="20"/>
      <c r="W168" s="20"/>
      <c r="X168" s="186"/>
      <c r="Y168" s="197"/>
      <c r="Z168" s="197"/>
      <c r="AA168" s="197"/>
      <c r="AB168" s="197"/>
      <c r="AC168" s="197"/>
      <c r="AD168" s="197"/>
      <c r="AE168" s="182"/>
      <c r="AF168" s="182"/>
      <c r="AG168" s="197"/>
      <c r="AH168" s="197"/>
      <c r="AI168" s="197"/>
    </row>
    <row r="169" spans="22:35" x14ac:dyDescent="0.25">
      <c r="V169" s="20"/>
      <c r="W169" s="20"/>
      <c r="X169" s="186"/>
      <c r="Y169" s="197"/>
      <c r="Z169" s="197"/>
      <c r="AA169" s="197"/>
      <c r="AB169" s="197"/>
      <c r="AC169" s="197"/>
      <c r="AD169" s="197"/>
      <c r="AE169" s="182"/>
      <c r="AF169" s="182"/>
      <c r="AG169" s="197"/>
      <c r="AH169" s="197"/>
      <c r="AI169" s="197"/>
    </row>
    <row r="170" spans="22:35" x14ac:dyDescent="0.25">
      <c r="V170" s="20"/>
      <c r="W170" s="20"/>
      <c r="X170" s="186"/>
      <c r="Y170" s="197"/>
      <c r="Z170" s="197"/>
      <c r="AA170" s="197"/>
      <c r="AB170" s="197"/>
      <c r="AC170" s="197"/>
      <c r="AD170" s="197"/>
      <c r="AE170" s="182"/>
      <c r="AF170" s="182"/>
      <c r="AG170" s="197"/>
      <c r="AH170" s="197"/>
      <c r="AI170" s="197"/>
    </row>
    <row r="171" spans="22:35" x14ac:dyDescent="0.25">
      <c r="V171" s="20"/>
      <c r="W171" s="20"/>
      <c r="X171" s="186"/>
      <c r="Y171" s="197"/>
      <c r="Z171" s="197"/>
      <c r="AA171" s="197"/>
      <c r="AB171" s="197"/>
      <c r="AC171" s="197"/>
      <c r="AD171" s="197"/>
      <c r="AE171" s="182"/>
      <c r="AF171" s="182"/>
      <c r="AG171" s="197"/>
      <c r="AH171" s="197"/>
      <c r="AI171" s="197"/>
    </row>
    <row r="172" spans="22:35" x14ac:dyDescent="0.25">
      <c r="V172" s="20"/>
      <c r="W172" s="20"/>
      <c r="X172" s="186"/>
      <c r="Y172" s="197"/>
      <c r="Z172" s="197"/>
      <c r="AA172" s="197"/>
      <c r="AB172" s="197"/>
      <c r="AC172" s="197"/>
      <c r="AD172" s="197"/>
      <c r="AE172" s="182"/>
      <c r="AF172" s="182"/>
      <c r="AG172" s="197"/>
      <c r="AH172" s="197"/>
      <c r="AI172" s="197"/>
    </row>
    <row r="173" spans="22:35" x14ac:dyDescent="0.25">
      <c r="V173" s="20"/>
      <c r="W173" s="20"/>
      <c r="X173" s="186"/>
      <c r="Y173" s="197"/>
      <c r="Z173" s="197"/>
      <c r="AA173" s="197"/>
      <c r="AB173" s="197"/>
      <c r="AC173" s="197"/>
      <c r="AD173" s="197"/>
      <c r="AE173" s="182"/>
      <c r="AF173" s="182"/>
      <c r="AG173" s="197"/>
      <c r="AH173" s="197"/>
      <c r="AI173" s="197"/>
    </row>
    <row r="174" spans="22:35" x14ac:dyDescent="0.25">
      <c r="V174" s="20"/>
      <c r="W174" s="20"/>
      <c r="X174" s="186"/>
      <c r="Y174" s="197"/>
      <c r="Z174" s="197"/>
      <c r="AA174" s="197"/>
      <c r="AB174" s="197"/>
      <c r="AC174" s="197"/>
      <c r="AD174" s="197"/>
      <c r="AE174" s="182"/>
      <c r="AF174" s="182"/>
      <c r="AG174" s="197"/>
      <c r="AH174" s="197"/>
      <c r="AI174" s="197"/>
    </row>
    <row r="175" spans="22:35" x14ac:dyDescent="0.25">
      <c r="V175" s="20"/>
      <c r="W175" s="20"/>
      <c r="X175" s="186"/>
      <c r="Y175" s="197"/>
      <c r="Z175" s="197"/>
      <c r="AA175" s="197"/>
      <c r="AB175" s="197"/>
      <c r="AC175" s="197"/>
      <c r="AD175" s="197"/>
      <c r="AE175" s="182"/>
      <c r="AF175" s="182"/>
      <c r="AG175" s="197"/>
      <c r="AH175" s="197"/>
      <c r="AI175" s="197"/>
    </row>
    <row r="176" spans="22:35" x14ac:dyDescent="0.25">
      <c r="V176" s="20"/>
      <c r="W176" s="20"/>
      <c r="X176" s="186"/>
      <c r="Y176" s="197"/>
      <c r="Z176" s="197"/>
      <c r="AA176" s="197"/>
      <c r="AB176" s="197"/>
      <c r="AC176" s="197"/>
      <c r="AD176" s="197"/>
      <c r="AE176" s="182"/>
      <c r="AF176" s="182"/>
      <c r="AG176" s="197"/>
      <c r="AH176" s="197"/>
      <c r="AI176" s="197"/>
    </row>
    <row r="177" spans="22:35" x14ac:dyDescent="0.25">
      <c r="V177" s="20"/>
      <c r="W177" s="20"/>
      <c r="X177" s="186"/>
      <c r="Y177" s="197"/>
      <c r="Z177" s="197"/>
      <c r="AA177" s="197"/>
      <c r="AB177" s="197"/>
      <c r="AC177" s="197"/>
      <c r="AD177" s="197"/>
      <c r="AE177" s="182"/>
      <c r="AF177" s="182"/>
      <c r="AG177" s="197"/>
      <c r="AH177" s="197"/>
      <c r="AI177" s="197"/>
    </row>
    <row r="178" spans="22:35" x14ac:dyDescent="0.25">
      <c r="V178" s="20"/>
      <c r="W178" s="20"/>
      <c r="X178" s="186"/>
      <c r="Y178" s="197"/>
      <c r="Z178" s="197"/>
      <c r="AA178" s="197"/>
      <c r="AB178" s="197"/>
      <c r="AC178" s="197"/>
      <c r="AD178" s="197"/>
      <c r="AE178" s="182"/>
      <c r="AF178" s="182"/>
      <c r="AG178" s="197"/>
      <c r="AH178" s="197"/>
      <c r="AI178" s="197"/>
    </row>
    <row r="179" spans="22:35" x14ac:dyDescent="0.25">
      <c r="V179" s="20"/>
      <c r="W179" s="20"/>
      <c r="X179" s="186"/>
      <c r="Y179" s="197"/>
      <c r="Z179" s="197"/>
      <c r="AA179" s="197"/>
      <c r="AB179" s="197"/>
      <c r="AC179" s="197"/>
      <c r="AD179" s="197"/>
      <c r="AE179" s="182"/>
      <c r="AF179" s="182"/>
      <c r="AG179" s="197"/>
      <c r="AH179" s="197"/>
      <c r="AI179" s="197"/>
    </row>
    <row r="180" spans="22:35" x14ac:dyDescent="0.25">
      <c r="V180" s="20"/>
      <c r="W180" s="20"/>
      <c r="X180" s="186"/>
      <c r="Y180" s="197"/>
      <c r="Z180" s="197"/>
      <c r="AA180" s="197"/>
      <c r="AB180" s="197"/>
      <c r="AC180" s="197"/>
      <c r="AD180" s="197"/>
      <c r="AE180" s="182"/>
      <c r="AF180" s="182"/>
      <c r="AG180" s="197"/>
      <c r="AH180" s="197"/>
      <c r="AI180" s="197"/>
    </row>
    <row r="181" spans="22:35" x14ac:dyDescent="0.25">
      <c r="V181" s="20"/>
      <c r="W181" s="20"/>
      <c r="X181" s="186"/>
      <c r="Y181" s="197"/>
      <c r="Z181" s="197"/>
      <c r="AA181" s="197"/>
      <c r="AB181" s="197"/>
      <c r="AC181" s="197"/>
      <c r="AD181" s="197"/>
      <c r="AE181" s="182"/>
      <c r="AF181" s="182"/>
      <c r="AG181" s="197"/>
      <c r="AH181" s="197"/>
      <c r="AI181" s="197"/>
    </row>
    <row r="182" spans="22:35" x14ac:dyDescent="0.25">
      <c r="V182" s="20"/>
      <c r="W182" s="20"/>
      <c r="X182" s="186"/>
      <c r="Y182" s="197"/>
      <c r="Z182" s="197"/>
      <c r="AA182" s="197"/>
      <c r="AB182" s="197"/>
      <c r="AC182" s="197"/>
      <c r="AD182" s="197"/>
      <c r="AE182" s="182"/>
      <c r="AF182" s="182"/>
      <c r="AG182" s="197"/>
      <c r="AH182" s="197"/>
      <c r="AI182" s="197"/>
    </row>
    <row r="183" spans="22:35" x14ac:dyDescent="0.25">
      <c r="V183" s="20"/>
      <c r="W183" s="20"/>
      <c r="X183" s="186"/>
      <c r="Y183" s="197"/>
      <c r="Z183" s="197"/>
      <c r="AA183" s="197"/>
      <c r="AB183" s="197"/>
      <c r="AC183" s="197"/>
      <c r="AD183" s="197"/>
      <c r="AE183" s="182"/>
      <c r="AF183" s="182"/>
      <c r="AG183" s="197"/>
      <c r="AH183" s="197"/>
      <c r="AI183" s="197"/>
    </row>
    <row r="184" spans="22:35" x14ac:dyDescent="0.25">
      <c r="V184" s="20"/>
      <c r="W184" s="20"/>
      <c r="X184" s="186"/>
      <c r="Y184" s="197"/>
      <c r="Z184" s="197"/>
      <c r="AA184" s="197"/>
      <c r="AB184" s="197"/>
      <c r="AC184" s="197"/>
      <c r="AD184" s="197"/>
      <c r="AE184" s="182"/>
      <c r="AF184" s="182"/>
      <c r="AG184" s="197"/>
      <c r="AH184" s="197"/>
      <c r="AI184" s="197"/>
    </row>
    <row r="185" spans="22:35" x14ac:dyDescent="0.25">
      <c r="V185" s="20"/>
      <c r="W185" s="20"/>
      <c r="X185" s="186"/>
      <c r="Y185" s="197"/>
      <c r="Z185" s="197"/>
      <c r="AA185" s="197"/>
      <c r="AB185" s="197"/>
      <c r="AC185" s="197"/>
      <c r="AD185" s="197"/>
      <c r="AE185" s="182"/>
      <c r="AF185" s="182"/>
      <c r="AG185" s="197"/>
      <c r="AH185" s="197"/>
      <c r="AI185" s="197"/>
    </row>
    <row r="186" spans="22:35" x14ac:dyDescent="0.25">
      <c r="V186" s="20"/>
      <c r="W186" s="20"/>
      <c r="X186" s="186"/>
      <c r="Y186" s="197"/>
      <c r="Z186" s="197"/>
      <c r="AA186" s="197"/>
      <c r="AB186" s="197"/>
      <c r="AC186" s="197"/>
      <c r="AD186" s="197"/>
      <c r="AE186" s="182"/>
      <c r="AF186" s="182"/>
      <c r="AG186" s="197"/>
      <c r="AH186" s="197"/>
      <c r="AI186" s="197"/>
    </row>
    <row r="187" spans="22:35" x14ac:dyDescent="0.25">
      <c r="V187" s="20"/>
      <c r="W187" s="20"/>
      <c r="X187" s="186"/>
      <c r="Y187" s="197"/>
      <c r="Z187" s="197"/>
      <c r="AA187" s="197"/>
      <c r="AB187" s="197"/>
      <c r="AC187" s="197"/>
      <c r="AD187" s="197"/>
      <c r="AE187" s="182"/>
      <c r="AF187" s="182"/>
      <c r="AG187" s="197"/>
      <c r="AH187" s="197"/>
      <c r="AI187" s="197"/>
    </row>
    <row r="188" spans="22:35" x14ac:dyDescent="0.25">
      <c r="V188" s="20"/>
      <c r="W188" s="20"/>
      <c r="X188" s="186"/>
      <c r="Y188" s="197"/>
      <c r="Z188" s="197"/>
      <c r="AA188" s="197"/>
      <c r="AB188" s="197"/>
      <c r="AC188" s="197"/>
      <c r="AD188" s="197"/>
      <c r="AE188" s="182"/>
      <c r="AF188" s="182"/>
      <c r="AG188" s="197"/>
      <c r="AH188" s="197"/>
      <c r="AI188" s="197"/>
    </row>
    <row r="189" spans="22:35" x14ac:dyDescent="0.25">
      <c r="V189" s="20"/>
      <c r="W189" s="20"/>
      <c r="X189" s="186"/>
      <c r="Y189" s="197"/>
      <c r="Z189" s="197"/>
      <c r="AA189" s="197"/>
      <c r="AB189" s="197"/>
      <c r="AC189" s="197"/>
      <c r="AD189" s="197"/>
      <c r="AE189" s="182"/>
      <c r="AF189" s="182"/>
      <c r="AG189" s="197"/>
      <c r="AH189" s="197"/>
      <c r="AI189" s="197"/>
    </row>
    <row r="190" spans="22:35" x14ac:dyDescent="0.25">
      <c r="V190" s="20"/>
      <c r="W190" s="20"/>
      <c r="X190" s="186"/>
      <c r="Y190" s="197"/>
      <c r="Z190" s="197"/>
      <c r="AA190" s="197"/>
      <c r="AB190" s="197"/>
      <c r="AC190" s="197"/>
      <c r="AD190" s="197"/>
      <c r="AE190" s="182"/>
      <c r="AF190" s="182"/>
      <c r="AG190" s="197"/>
      <c r="AH190" s="197"/>
      <c r="AI190" s="197"/>
    </row>
    <row r="191" spans="22:35" x14ac:dyDescent="0.25">
      <c r="V191" s="20"/>
      <c r="W191" s="20"/>
      <c r="X191" s="186"/>
      <c r="Y191" s="197"/>
      <c r="Z191" s="197"/>
      <c r="AA191" s="197"/>
      <c r="AB191" s="197"/>
      <c r="AC191" s="197"/>
      <c r="AD191" s="197"/>
      <c r="AE191" s="182"/>
      <c r="AF191" s="182"/>
      <c r="AG191" s="197"/>
      <c r="AH191" s="197"/>
      <c r="AI191" s="197"/>
    </row>
    <row r="192" spans="22:35" x14ac:dyDescent="0.25">
      <c r="V192" s="20"/>
      <c r="W192" s="20"/>
      <c r="X192" s="186"/>
      <c r="Y192" s="197"/>
      <c r="Z192" s="197"/>
      <c r="AA192" s="197"/>
      <c r="AB192" s="197"/>
      <c r="AC192" s="197"/>
      <c r="AD192" s="197"/>
      <c r="AE192" s="182"/>
      <c r="AF192" s="182"/>
      <c r="AG192" s="197"/>
      <c r="AH192" s="197"/>
      <c r="AI192" s="197"/>
    </row>
    <row r="193" spans="22:35" x14ac:dyDescent="0.25">
      <c r="V193" s="20"/>
      <c r="W193" s="20"/>
      <c r="X193" s="186"/>
      <c r="Y193" s="197"/>
      <c r="Z193" s="197"/>
      <c r="AA193" s="197"/>
      <c r="AB193" s="197"/>
      <c r="AC193" s="197"/>
      <c r="AD193" s="197"/>
      <c r="AE193" s="182"/>
      <c r="AF193" s="182"/>
      <c r="AG193" s="197"/>
      <c r="AH193" s="197"/>
      <c r="AI193" s="197"/>
    </row>
    <row r="194" spans="22:35" x14ac:dyDescent="0.25">
      <c r="V194" s="20"/>
      <c r="W194" s="20"/>
      <c r="X194" s="186"/>
      <c r="Y194" s="197"/>
      <c r="Z194" s="197"/>
      <c r="AA194" s="197"/>
      <c r="AB194" s="197"/>
      <c r="AC194" s="197"/>
      <c r="AD194" s="197"/>
      <c r="AE194" s="182"/>
      <c r="AF194" s="182"/>
      <c r="AG194" s="197"/>
      <c r="AH194" s="197"/>
      <c r="AI194" s="197"/>
    </row>
    <row r="195" spans="22:35" x14ac:dyDescent="0.25">
      <c r="V195" s="20"/>
      <c r="W195" s="20"/>
      <c r="X195" s="186"/>
      <c r="Y195" s="197"/>
      <c r="Z195" s="197"/>
      <c r="AA195" s="197"/>
      <c r="AB195" s="197"/>
      <c r="AC195" s="197"/>
      <c r="AD195" s="197"/>
      <c r="AE195" s="182"/>
      <c r="AF195" s="182"/>
      <c r="AG195" s="197"/>
      <c r="AH195" s="197"/>
      <c r="AI195" s="197"/>
    </row>
    <row r="196" spans="22:35" x14ac:dyDescent="0.25">
      <c r="V196" s="20"/>
      <c r="W196" s="20"/>
      <c r="X196" s="186"/>
      <c r="Y196" s="197"/>
      <c r="Z196" s="197"/>
      <c r="AA196" s="197"/>
      <c r="AB196" s="197"/>
      <c r="AC196" s="197"/>
      <c r="AD196" s="197"/>
      <c r="AE196" s="182"/>
      <c r="AF196" s="182"/>
      <c r="AG196" s="197"/>
      <c r="AH196" s="197"/>
      <c r="AI196" s="197"/>
    </row>
    <row r="197" spans="22:35" x14ac:dyDescent="0.25">
      <c r="V197" s="20"/>
      <c r="W197" s="20"/>
      <c r="X197" s="186"/>
      <c r="Y197" s="197"/>
      <c r="Z197" s="197"/>
      <c r="AA197" s="197"/>
      <c r="AB197" s="197"/>
      <c r="AC197" s="197"/>
      <c r="AD197" s="197"/>
      <c r="AE197" s="182"/>
      <c r="AF197" s="182"/>
      <c r="AG197" s="197"/>
      <c r="AH197" s="197"/>
      <c r="AI197" s="197"/>
    </row>
    <row r="198" spans="22:35" x14ac:dyDescent="0.25">
      <c r="V198" s="20"/>
      <c r="W198" s="20"/>
      <c r="X198" s="186"/>
      <c r="Y198" s="197"/>
      <c r="Z198" s="197"/>
      <c r="AA198" s="197"/>
      <c r="AB198" s="197"/>
      <c r="AC198" s="197"/>
      <c r="AD198" s="197"/>
      <c r="AE198" s="182"/>
      <c r="AF198" s="182"/>
      <c r="AG198" s="197"/>
      <c r="AH198" s="197"/>
      <c r="AI198" s="197"/>
    </row>
    <row r="199" spans="22:35" x14ac:dyDescent="0.25">
      <c r="V199" s="20"/>
      <c r="W199" s="20"/>
      <c r="X199" s="186"/>
      <c r="Y199" s="197"/>
      <c r="Z199" s="197"/>
      <c r="AA199" s="197"/>
      <c r="AB199" s="197"/>
      <c r="AC199" s="197"/>
      <c r="AD199" s="197"/>
      <c r="AE199" s="182"/>
      <c r="AF199" s="182"/>
      <c r="AG199" s="197"/>
      <c r="AH199" s="197"/>
      <c r="AI199" s="197"/>
    </row>
    <row r="200" spans="22:35" x14ac:dyDescent="0.25">
      <c r="V200" s="20"/>
      <c r="W200" s="20"/>
      <c r="X200" s="186"/>
      <c r="Y200" s="197"/>
      <c r="Z200" s="197"/>
      <c r="AA200" s="197"/>
      <c r="AB200" s="197"/>
      <c r="AC200" s="197"/>
      <c r="AD200" s="197"/>
      <c r="AE200" s="182"/>
      <c r="AF200" s="182"/>
      <c r="AG200" s="197"/>
      <c r="AH200" s="197"/>
      <c r="AI200" s="197"/>
    </row>
    <row r="201" spans="22:35" x14ac:dyDescent="0.25">
      <c r="V201" s="20"/>
      <c r="W201" s="20"/>
      <c r="X201" s="186"/>
      <c r="Y201" s="197"/>
      <c r="Z201" s="197"/>
      <c r="AA201" s="197"/>
      <c r="AB201" s="197"/>
      <c r="AC201" s="197"/>
      <c r="AD201" s="197"/>
      <c r="AE201" s="182"/>
      <c r="AF201" s="182"/>
      <c r="AG201" s="197"/>
      <c r="AH201" s="197"/>
      <c r="AI201" s="197"/>
    </row>
    <row r="202" spans="22:35" x14ac:dyDescent="0.25">
      <c r="V202" s="20"/>
      <c r="W202" s="20"/>
      <c r="X202" s="186"/>
      <c r="Y202" s="197"/>
      <c r="Z202" s="197"/>
      <c r="AA202" s="197"/>
      <c r="AB202" s="197"/>
      <c r="AC202" s="197"/>
      <c r="AD202" s="197"/>
      <c r="AE202" s="182"/>
      <c r="AF202" s="182"/>
      <c r="AG202" s="197"/>
      <c r="AH202" s="197"/>
      <c r="AI202" s="197"/>
    </row>
    <row r="203" spans="22:35" x14ac:dyDescent="0.25">
      <c r="V203" s="20"/>
      <c r="W203" s="20"/>
      <c r="X203" s="186"/>
      <c r="Y203" s="197"/>
      <c r="Z203" s="197"/>
      <c r="AA203" s="197"/>
      <c r="AB203" s="197"/>
      <c r="AC203" s="197"/>
      <c r="AD203" s="197"/>
      <c r="AE203" s="182"/>
      <c r="AF203" s="182"/>
      <c r="AG203" s="197"/>
      <c r="AH203" s="197"/>
      <c r="AI203" s="197"/>
    </row>
    <row r="204" spans="22:35" x14ac:dyDescent="0.25">
      <c r="V204" s="20"/>
      <c r="W204" s="20"/>
      <c r="X204" s="186"/>
      <c r="Y204" s="197"/>
      <c r="Z204" s="197"/>
      <c r="AA204" s="197"/>
      <c r="AB204" s="197"/>
      <c r="AC204" s="197"/>
      <c r="AD204" s="197"/>
      <c r="AE204" s="182"/>
      <c r="AF204" s="182"/>
      <c r="AG204" s="197"/>
      <c r="AH204" s="197"/>
      <c r="AI204" s="197"/>
    </row>
    <row r="205" spans="22:35" x14ac:dyDescent="0.25">
      <c r="V205" s="20"/>
      <c r="W205" s="20"/>
      <c r="X205" s="186"/>
      <c r="Y205" s="197"/>
      <c r="Z205" s="197"/>
      <c r="AA205" s="197"/>
      <c r="AB205" s="197"/>
      <c r="AC205" s="197"/>
      <c r="AD205" s="197"/>
      <c r="AE205" s="182"/>
      <c r="AF205" s="182"/>
      <c r="AG205" s="197"/>
      <c r="AH205" s="197"/>
      <c r="AI205" s="197"/>
    </row>
    <row r="206" spans="22:35" x14ac:dyDescent="0.25">
      <c r="V206" s="20"/>
      <c r="W206" s="20"/>
      <c r="X206" s="186"/>
      <c r="Y206" s="197"/>
      <c r="Z206" s="197"/>
      <c r="AA206" s="197"/>
      <c r="AB206" s="197"/>
      <c r="AC206" s="197"/>
      <c r="AD206" s="197"/>
      <c r="AE206" s="182"/>
      <c r="AF206" s="182"/>
      <c r="AG206" s="197"/>
      <c r="AH206" s="197"/>
      <c r="AI206" s="197"/>
    </row>
    <row r="207" spans="22:35" x14ac:dyDescent="0.25">
      <c r="V207" s="20"/>
      <c r="W207" s="20"/>
      <c r="X207" s="186"/>
      <c r="Y207" s="197"/>
      <c r="Z207" s="197"/>
      <c r="AA207" s="197"/>
      <c r="AB207" s="197"/>
      <c r="AC207" s="197"/>
      <c r="AD207" s="197"/>
      <c r="AE207" s="182"/>
      <c r="AF207" s="182"/>
      <c r="AG207" s="197"/>
      <c r="AH207" s="197"/>
      <c r="AI207" s="197"/>
    </row>
    <row r="208" spans="22:35" x14ac:dyDescent="0.25">
      <c r="V208" s="20"/>
      <c r="W208" s="20"/>
      <c r="X208" s="186"/>
      <c r="Y208" s="197"/>
      <c r="Z208" s="197"/>
      <c r="AA208" s="197"/>
      <c r="AB208" s="197"/>
      <c r="AC208" s="197"/>
      <c r="AD208" s="197"/>
      <c r="AE208" s="182"/>
      <c r="AF208" s="182"/>
      <c r="AG208" s="197"/>
      <c r="AH208" s="197"/>
      <c r="AI208" s="197"/>
    </row>
    <row r="209" spans="22:35" x14ac:dyDescent="0.25">
      <c r="V209" s="20"/>
      <c r="W209" s="20"/>
      <c r="X209" s="186"/>
      <c r="Y209" s="197"/>
      <c r="Z209" s="197"/>
      <c r="AA209" s="197"/>
      <c r="AB209" s="197"/>
      <c r="AC209" s="197"/>
      <c r="AD209" s="197"/>
      <c r="AE209" s="182"/>
      <c r="AF209" s="182"/>
      <c r="AG209" s="197"/>
      <c r="AH209" s="197"/>
      <c r="AI209" s="197"/>
    </row>
    <row r="210" spans="22:35" x14ac:dyDescent="0.25">
      <c r="V210" s="20"/>
      <c r="W210" s="20"/>
      <c r="X210" s="186"/>
      <c r="Y210" s="197"/>
      <c r="Z210" s="197"/>
      <c r="AA210" s="197"/>
      <c r="AB210" s="197"/>
      <c r="AC210" s="197"/>
      <c r="AD210" s="197"/>
      <c r="AE210" s="182"/>
      <c r="AF210" s="182"/>
      <c r="AG210" s="197"/>
      <c r="AH210" s="197"/>
      <c r="AI210" s="197"/>
    </row>
    <row r="211" spans="22:35" x14ac:dyDescent="0.25">
      <c r="V211" s="20"/>
      <c r="W211" s="20"/>
      <c r="X211" s="186"/>
      <c r="Y211" s="197"/>
      <c r="Z211" s="197"/>
      <c r="AA211" s="197"/>
      <c r="AB211" s="197"/>
      <c r="AC211" s="197"/>
      <c r="AD211" s="197"/>
      <c r="AE211" s="182"/>
      <c r="AF211" s="182"/>
      <c r="AG211" s="197"/>
      <c r="AH211" s="197"/>
      <c r="AI211" s="197"/>
    </row>
    <row r="212" spans="22:35" x14ac:dyDescent="0.25">
      <c r="V212" s="20"/>
      <c r="W212" s="20"/>
      <c r="X212" s="186"/>
      <c r="Y212" s="197"/>
      <c r="Z212" s="197"/>
      <c r="AA212" s="197"/>
      <c r="AB212" s="197"/>
      <c r="AC212" s="197"/>
      <c r="AD212" s="197"/>
      <c r="AE212" s="182"/>
      <c r="AF212" s="182"/>
      <c r="AG212" s="197"/>
      <c r="AH212" s="197"/>
      <c r="AI212" s="197"/>
    </row>
    <row r="213" spans="22:35" x14ac:dyDescent="0.25">
      <c r="V213" s="20"/>
      <c r="W213" s="20"/>
      <c r="X213" s="186"/>
      <c r="Y213" s="197"/>
      <c r="Z213" s="197"/>
      <c r="AA213" s="197"/>
      <c r="AB213" s="197"/>
      <c r="AC213" s="197"/>
      <c r="AD213" s="197"/>
      <c r="AE213" s="182"/>
      <c r="AF213" s="182"/>
      <c r="AG213" s="197"/>
      <c r="AH213" s="197"/>
      <c r="AI213" s="197"/>
    </row>
    <row r="214" spans="22:35" x14ac:dyDescent="0.25">
      <c r="V214" s="20"/>
      <c r="W214" s="20"/>
      <c r="X214" s="186"/>
      <c r="Y214" s="197"/>
      <c r="Z214" s="197"/>
      <c r="AA214" s="197"/>
      <c r="AB214" s="197"/>
      <c r="AC214" s="197"/>
      <c r="AD214" s="197"/>
      <c r="AE214" s="182"/>
      <c r="AF214" s="182"/>
      <c r="AG214" s="197"/>
      <c r="AH214" s="197"/>
      <c r="AI214" s="197"/>
    </row>
    <row r="215" spans="22:35" x14ac:dyDescent="0.25">
      <c r="V215" s="20"/>
      <c r="W215" s="20"/>
      <c r="X215" s="186"/>
      <c r="Y215" s="197"/>
      <c r="Z215" s="197"/>
      <c r="AA215" s="197"/>
      <c r="AB215" s="197"/>
      <c r="AC215" s="197"/>
      <c r="AD215" s="197"/>
      <c r="AE215" s="182"/>
      <c r="AF215" s="182"/>
      <c r="AG215" s="197"/>
      <c r="AH215" s="197"/>
      <c r="AI215" s="197"/>
    </row>
    <row r="216" spans="22:35" x14ac:dyDescent="0.25">
      <c r="V216" s="20"/>
      <c r="W216" s="20"/>
      <c r="X216" s="186"/>
      <c r="Y216" s="197"/>
      <c r="Z216" s="197"/>
      <c r="AA216" s="197"/>
      <c r="AB216" s="197"/>
      <c r="AC216" s="197"/>
      <c r="AD216" s="197"/>
      <c r="AE216" s="182"/>
      <c r="AF216" s="182"/>
      <c r="AG216" s="197"/>
      <c r="AH216" s="197"/>
      <c r="AI216" s="197"/>
    </row>
    <row r="217" spans="22:35" x14ac:dyDescent="0.25">
      <c r="V217" s="20"/>
      <c r="W217" s="20"/>
      <c r="X217" s="186"/>
      <c r="Y217" s="197"/>
      <c r="Z217" s="197"/>
      <c r="AA217" s="197"/>
      <c r="AB217" s="197"/>
      <c r="AC217" s="197"/>
      <c r="AD217" s="197"/>
      <c r="AE217" s="182"/>
      <c r="AF217" s="182"/>
      <c r="AG217" s="197"/>
      <c r="AH217" s="197"/>
      <c r="AI217" s="197"/>
    </row>
    <row r="218" spans="22:35" x14ac:dyDescent="0.25">
      <c r="V218" s="20"/>
      <c r="W218" s="20"/>
      <c r="X218" s="186"/>
      <c r="Y218" s="197"/>
      <c r="Z218" s="197"/>
      <c r="AA218" s="197"/>
      <c r="AB218" s="197"/>
      <c r="AC218" s="197"/>
      <c r="AD218" s="197"/>
      <c r="AE218" s="182"/>
      <c r="AF218" s="182"/>
      <c r="AG218" s="197"/>
      <c r="AH218" s="197"/>
      <c r="AI218" s="197"/>
    </row>
    <row r="219" spans="22:35" x14ac:dyDescent="0.25">
      <c r="V219" s="20"/>
      <c r="W219" s="20"/>
      <c r="X219" s="186"/>
      <c r="Y219" s="197"/>
      <c r="Z219" s="197"/>
      <c r="AA219" s="197"/>
      <c r="AB219" s="197"/>
      <c r="AC219" s="197"/>
      <c r="AD219" s="197"/>
      <c r="AE219" s="182"/>
      <c r="AF219" s="182"/>
      <c r="AG219" s="197"/>
      <c r="AH219" s="197"/>
      <c r="AI219" s="197"/>
    </row>
    <row r="220" spans="22:35" x14ac:dyDescent="0.25">
      <c r="V220" s="20"/>
      <c r="W220" s="20"/>
      <c r="X220" s="186"/>
      <c r="Y220" s="197"/>
      <c r="Z220" s="197"/>
      <c r="AA220" s="197"/>
      <c r="AB220" s="197"/>
      <c r="AC220" s="197"/>
      <c r="AD220" s="197"/>
      <c r="AE220" s="182"/>
      <c r="AF220" s="182"/>
      <c r="AG220" s="197"/>
      <c r="AH220" s="197"/>
      <c r="AI220" s="197"/>
    </row>
    <row r="221" spans="22:35" x14ac:dyDescent="0.25">
      <c r="V221" s="20"/>
      <c r="W221" s="20"/>
      <c r="X221" s="186"/>
      <c r="Y221" s="197"/>
      <c r="Z221" s="197"/>
      <c r="AA221" s="197"/>
      <c r="AB221" s="197"/>
      <c r="AC221" s="197"/>
      <c r="AD221" s="197"/>
      <c r="AE221" s="182"/>
      <c r="AF221" s="182"/>
      <c r="AG221" s="197"/>
      <c r="AH221" s="197"/>
      <c r="AI221" s="197"/>
    </row>
    <row r="222" spans="22:35" x14ac:dyDescent="0.25">
      <c r="V222" s="20"/>
      <c r="W222" s="20"/>
      <c r="X222" s="186"/>
      <c r="Y222" s="197"/>
      <c r="Z222" s="197"/>
      <c r="AA222" s="197"/>
      <c r="AB222" s="197"/>
      <c r="AC222" s="197"/>
      <c r="AD222" s="197"/>
      <c r="AE222" s="182"/>
      <c r="AF222" s="182"/>
      <c r="AG222" s="197"/>
      <c r="AH222" s="197"/>
      <c r="AI222" s="197"/>
    </row>
    <row r="223" spans="22:35" x14ac:dyDescent="0.25">
      <c r="V223" s="20"/>
      <c r="W223" s="20"/>
      <c r="X223" s="186"/>
      <c r="Y223" s="197"/>
      <c r="Z223" s="197"/>
      <c r="AA223" s="197"/>
      <c r="AB223" s="197"/>
      <c r="AC223" s="197"/>
      <c r="AD223" s="197"/>
      <c r="AE223" s="182"/>
      <c r="AF223" s="182"/>
      <c r="AG223" s="197"/>
      <c r="AH223" s="197"/>
      <c r="AI223" s="197"/>
    </row>
    <row r="224" spans="22:35" x14ac:dyDescent="0.25">
      <c r="V224" s="20"/>
      <c r="W224" s="20"/>
      <c r="X224" s="186"/>
      <c r="Y224" s="197"/>
      <c r="Z224" s="197"/>
      <c r="AA224" s="197"/>
      <c r="AB224" s="197"/>
      <c r="AC224" s="197"/>
      <c r="AD224" s="197"/>
      <c r="AE224" s="182"/>
      <c r="AF224" s="182"/>
      <c r="AG224" s="197"/>
      <c r="AH224" s="197"/>
      <c r="AI224" s="197"/>
    </row>
    <row r="225" spans="22:35" x14ac:dyDescent="0.25">
      <c r="V225" s="20"/>
      <c r="W225" s="20"/>
      <c r="X225" s="186"/>
      <c r="Y225" s="197"/>
      <c r="Z225" s="197"/>
      <c r="AA225" s="197"/>
      <c r="AB225" s="197"/>
      <c r="AC225" s="197"/>
      <c r="AD225" s="197"/>
      <c r="AE225" s="182"/>
      <c r="AF225" s="182"/>
      <c r="AG225" s="197"/>
      <c r="AH225" s="197"/>
      <c r="AI225" s="197"/>
    </row>
    <row r="226" spans="22:35" x14ac:dyDescent="0.25">
      <c r="V226" s="20"/>
      <c r="W226" s="20"/>
      <c r="X226" s="186"/>
      <c r="Y226" s="197"/>
      <c r="Z226" s="197"/>
      <c r="AA226" s="197"/>
      <c r="AB226" s="197"/>
      <c r="AC226" s="197"/>
      <c r="AD226" s="197"/>
      <c r="AE226" s="182"/>
      <c r="AF226" s="182"/>
      <c r="AG226" s="197"/>
      <c r="AH226" s="197"/>
      <c r="AI226" s="197"/>
    </row>
    <row r="227" spans="22:35" x14ac:dyDescent="0.25">
      <c r="V227" s="20"/>
      <c r="W227" s="20"/>
      <c r="X227" s="186"/>
      <c r="Y227" s="197"/>
      <c r="Z227" s="197"/>
      <c r="AA227" s="197"/>
      <c r="AB227" s="197"/>
      <c r="AC227" s="197"/>
      <c r="AD227" s="197"/>
      <c r="AE227" s="182"/>
      <c r="AF227" s="182"/>
      <c r="AG227" s="197"/>
      <c r="AH227" s="197"/>
      <c r="AI227" s="197"/>
    </row>
    <row r="228" spans="22:35" x14ac:dyDescent="0.25">
      <c r="V228" s="20"/>
      <c r="W228" s="20"/>
      <c r="X228" s="186"/>
      <c r="Y228" s="197"/>
      <c r="Z228" s="197"/>
      <c r="AA228" s="197"/>
      <c r="AB228" s="197"/>
      <c r="AC228" s="197"/>
      <c r="AD228" s="197"/>
      <c r="AE228" s="182"/>
      <c r="AF228" s="182"/>
      <c r="AG228" s="197"/>
      <c r="AH228" s="197"/>
      <c r="AI228" s="197"/>
    </row>
    <row r="229" spans="22:35" x14ac:dyDescent="0.25">
      <c r="V229" s="20"/>
      <c r="W229" s="20"/>
      <c r="X229" s="186"/>
      <c r="Y229" s="197"/>
      <c r="Z229" s="197"/>
      <c r="AA229" s="197"/>
      <c r="AB229" s="197"/>
      <c r="AC229" s="197"/>
      <c r="AD229" s="197"/>
      <c r="AE229" s="182"/>
      <c r="AF229" s="182"/>
      <c r="AG229" s="197"/>
      <c r="AH229" s="197"/>
      <c r="AI229" s="197"/>
    </row>
    <row r="230" spans="22:35" x14ac:dyDescent="0.25">
      <c r="V230" s="20"/>
      <c r="W230" s="20"/>
      <c r="X230" s="186"/>
      <c r="Y230" s="197"/>
      <c r="Z230" s="197"/>
      <c r="AA230" s="197"/>
      <c r="AB230" s="197"/>
      <c r="AC230" s="197"/>
      <c r="AD230" s="197"/>
      <c r="AE230" s="182"/>
      <c r="AF230" s="182"/>
      <c r="AG230" s="197"/>
      <c r="AH230" s="197"/>
      <c r="AI230" s="197"/>
    </row>
    <row r="231" spans="22:35" x14ac:dyDescent="0.25">
      <c r="V231" s="20"/>
      <c r="W231" s="20"/>
      <c r="X231" s="186"/>
      <c r="Y231" s="197"/>
      <c r="Z231" s="197"/>
      <c r="AA231" s="197"/>
      <c r="AB231" s="197"/>
      <c r="AC231" s="197"/>
      <c r="AD231" s="197"/>
      <c r="AE231" s="182"/>
      <c r="AF231" s="182"/>
      <c r="AG231" s="197"/>
      <c r="AH231" s="197"/>
      <c r="AI231" s="197"/>
    </row>
    <row r="232" spans="22:35" x14ac:dyDescent="0.25">
      <c r="V232" s="20"/>
      <c r="W232" s="20"/>
      <c r="X232" s="186"/>
      <c r="Y232" s="197"/>
      <c r="Z232" s="197"/>
      <c r="AA232" s="197"/>
      <c r="AB232" s="197"/>
      <c r="AC232" s="197"/>
      <c r="AD232" s="197"/>
      <c r="AE232" s="182"/>
      <c r="AF232" s="182"/>
      <c r="AG232" s="197"/>
      <c r="AH232" s="197"/>
      <c r="AI232" s="197"/>
    </row>
    <row r="233" spans="22:35" x14ac:dyDescent="0.25">
      <c r="V233" s="20"/>
      <c r="W233" s="20"/>
      <c r="X233" s="186"/>
      <c r="Y233" s="197"/>
      <c r="Z233" s="197"/>
      <c r="AA233" s="197"/>
      <c r="AB233" s="197"/>
      <c r="AC233" s="197"/>
      <c r="AD233" s="197"/>
      <c r="AE233" s="182"/>
      <c r="AF233" s="182"/>
      <c r="AG233" s="197"/>
      <c r="AH233" s="197"/>
      <c r="AI233" s="197"/>
    </row>
    <row r="234" spans="22:35" x14ac:dyDescent="0.25">
      <c r="V234" s="20"/>
      <c r="W234" s="20"/>
      <c r="X234" s="186"/>
      <c r="Y234" s="197"/>
      <c r="Z234" s="197"/>
      <c r="AA234" s="197"/>
      <c r="AB234" s="197"/>
      <c r="AC234" s="197"/>
      <c r="AD234" s="197"/>
      <c r="AE234" s="182"/>
      <c r="AF234" s="182"/>
      <c r="AG234" s="197"/>
      <c r="AH234" s="197"/>
      <c r="AI234" s="197"/>
    </row>
    <row r="235" spans="22:35" x14ac:dyDescent="0.25">
      <c r="V235" s="20"/>
      <c r="W235" s="20"/>
      <c r="X235" s="186"/>
      <c r="Y235" s="197"/>
      <c r="Z235" s="197"/>
      <c r="AA235" s="197"/>
      <c r="AB235" s="197"/>
      <c r="AC235" s="197"/>
      <c r="AD235" s="197"/>
      <c r="AE235" s="182"/>
      <c r="AF235" s="182"/>
      <c r="AG235" s="197"/>
      <c r="AH235" s="197"/>
      <c r="AI235" s="197"/>
    </row>
    <row r="236" spans="22:35" x14ac:dyDescent="0.25">
      <c r="V236" s="20"/>
      <c r="W236" s="20"/>
      <c r="X236" s="186"/>
      <c r="Y236" s="197"/>
      <c r="Z236" s="197"/>
      <c r="AA236" s="197"/>
      <c r="AB236" s="197"/>
      <c r="AC236" s="197"/>
      <c r="AD236" s="197"/>
      <c r="AE236" s="182"/>
      <c r="AF236" s="182"/>
      <c r="AG236" s="197"/>
      <c r="AH236" s="197"/>
      <c r="AI236" s="197"/>
    </row>
    <row r="237" spans="22:35" x14ac:dyDescent="0.25">
      <c r="V237" s="20"/>
      <c r="W237" s="20"/>
      <c r="X237" s="186"/>
      <c r="Y237" s="197"/>
      <c r="Z237" s="197"/>
      <c r="AA237" s="197"/>
      <c r="AB237" s="197"/>
      <c r="AC237" s="197"/>
      <c r="AD237" s="197"/>
      <c r="AE237" s="182"/>
      <c r="AF237" s="182"/>
      <c r="AG237" s="197"/>
      <c r="AH237" s="197"/>
      <c r="AI237" s="197"/>
    </row>
    <row r="238" spans="22:35" x14ac:dyDescent="0.25">
      <c r="V238" s="20"/>
      <c r="W238" s="20"/>
      <c r="X238" s="186"/>
      <c r="Y238" s="197"/>
      <c r="Z238" s="197"/>
      <c r="AA238" s="197"/>
      <c r="AB238" s="197"/>
      <c r="AC238" s="197"/>
      <c r="AD238" s="197"/>
      <c r="AE238" s="182"/>
      <c r="AF238" s="182"/>
      <c r="AG238" s="197"/>
      <c r="AH238" s="197"/>
      <c r="AI238" s="197"/>
    </row>
    <row r="239" spans="22:35" x14ac:dyDescent="0.25">
      <c r="V239" s="20"/>
      <c r="W239" s="20"/>
      <c r="X239" s="186"/>
      <c r="Y239" s="197"/>
      <c r="Z239" s="197"/>
      <c r="AA239" s="197"/>
      <c r="AB239" s="197"/>
      <c r="AC239" s="197"/>
      <c r="AD239" s="197"/>
      <c r="AE239" s="182"/>
      <c r="AF239" s="182"/>
      <c r="AG239" s="197"/>
      <c r="AH239" s="197"/>
      <c r="AI239" s="197"/>
    </row>
    <row r="240" spans="22:35" x14ac:dyDescent="0.25">
      <c r="V240" s="20"/>
      <c r="W240" s="20"/>
      <c r="X240" s="186"/>
      <c r="Y240" s="197"/>
      <c r="Z240" s="197"/>
      <c r="AA240" s="197"/>
      <c r="AB240" s="197"/>
      <c r="AC240" s="197"/>
      <c r="AD240" s="197"/>
      <c r="AE240" s="182"/>
      <c r="AF240" s="182"/>
      <c r="AG240" s="197"/>
      <c r="AH240" s="197"/>
      <c r="AI240" s="197"/>
    </row>
    <row r="241" spans="22:35" x14ac:dyDescent="0.25">
      <c r="V241" s="20"/>
      <c r="W241" s="20"/>
      <c r="X241" s="186"/>
      <c r="Y241" s="197"/>
      <c r="Z241" s="197"/>
      <c r="AA241" s="197"/>
      <c r="AB241" s="197"/>
      <c r="AC241" s="197"/>
      <c r="AD241" s="197"/>
      <c r="AE241" s="182"/>
      <c r="AF241" s="182"/>
      <c r="AG241" s="197"/>
      <c r="AH241" s="197"/>
      <c r="AI241" s="197"/>
    </row>
    <row r="242" spans="22:35" x14ac:dyDescent="0.25">
      <c r="V242" s="20"/>
      <c r="W242" s="20"/>
      <c r="X242" s="186"/>
      <c r="Y242" s="197"/>
      <c r="Z242" s="197"/>
      <c r="AA242" s="197"/>
      <c r="AB242" s="197"/>
      <c r="AC242" s="197"/>
      <c r="AD242" s="197"/>
      <c r="AE242" s="182"/>
      <c r="AF242" s="182"/>
      <c r="AG242" s="197"/>
      <c r="AH242" s="197"/>
      <c r="AI242" s="197"/>
    </row>
    <row r="243" spans="22:35" x14ac:dyDescent="0.25">
      <c r="V243" s="20"/>
      <c r="W243" s="20"/>
      <c r="X243" s="186"/>
      <c r="Y243" s="197"/>
      <c r="Z243" s="197"/>
      <c r="AA243" s="197"/>
      <c r="AB243" s="197"/>
      <c r="AC243" s="197"/>
      <c r="AD243" s="197"/>
      <c r="AE243" s="182"/>
      <c r="AF243" s="182"/>
      <c r="AG243" s="197"/>
      <c r="AH243" s="197"/>
      <c r="AI243" s="197"/>
    </row>
    <row r="244" spans="22:35" x14ac:dyDescent="0.25">
      <c r="V244" s="20"/>
      <c r="W244" s="20"/>
      <c r="X244" s="186"/>
      <c r="Y244" s="197"/>
      <c r="Z244" s="197"/>
      <c r="AA244" s="197"/>
      <c r="AB244" s="197"/>
      <c r="AC244" s="197"/>
      <c r="AD244" s="197"/>
      <c r="AE244" s="182"/>
      <c r="AF244" s="182"/>
      <c r="AG244" s="197"/>
      <c r="AH244" s="197"/>
      <c r="AI244" s="197"/>
    </row>
    <row r="245" spans="22:35" x14ac:dyDescent="0.25">
      <c r="V245" s="20"/>
      <c r="W245" s="20"/>
      <c r="X245" s="186"/>
      <c r="Y245" s="197"/>
      <c r="Z245" s="197"/>
      <c r="AA245" s="197"/>
      <c r="AB245" s="197"/>
      <c r="AC245" s="197"/>
      <c r="AD245" s="197"/>
      <c r="AE245" s="182"/>
      <c r="AF245" s="182"/>
      <c r="AG245" s="197"/>
      <c r="AH245" s="197"/>
      <c r="AI245" s="197"/>
    </row>
    <row r="246" spans="22:35" x14ac:dyDescent="0.25">
      <c r="V246" s="20"/>
      <c r="W246" s="20"/>
      <c r="X246" s="186"/>
      <c r="Y246" s="197"/>
      <c r="Z246" s="197"/>
      <c r="AA246" s="197"/>
      <c r="AB246" s="197"/>
      <c r="AC246" s="197"/>
      <c r="AD246" s="197"/>
      <c r="AE246" s="182"/>
      <c r="AF246" s="182"/>
      <c r="AG246" s="197"/>
      <c r="AH246" s="197"/>
      <c r="AI246" s="197"/>
    </row>
    <row r="247" spans="22:35" x14ac:dyDescent="0.25">
      <c r="V247" s="20"/>
      <c r="W247" s="20"/>
      <c r="X247" s="186"/>
      <c r="Y247" s="197"/>
      <c r="Z247" s="197"/>
      <c r="AA247" s="197"/>
      <c r="AB247" s="197"/>
      <c r="AC247" s="197"/>
      <c r="AD247" s="197"/>
      <c r="AE247" s="182"/>
      <c r="AF247" s="182"/>
      <c r="AG247" s="197"/>
      <c r="AH247" s="197"/>
      <c r="AI247" s="197"/>
    </row>
    <row r="248" spans="22:35" x14ac:dyDescent="0.25">
      <c r="V248" s="20"/>
      <c r="W248" s="20"/>
      <c r="X248" s="186"/>
      <c r="Y248" s="197"/>
      <c r="Z248" s="197"/>
      <c r="AA248" s="197"/>
      <c r="AB248" s="197"/>
      <c r="AC248" s="197"/>
      <c r="AD248" s="197"/>
      <c r="AE248" s="182"/>
      <c r="AF248" s="182"/>
      <c r="AG248" s="197"/>
      <c r="AI248" s="197"/>
    </row>
    <row r="249" spans="22:35" x14ac:dyDescent="0.25">
      <c r="V249" s="20"/>
      <c r="W249" s="20"/>
      <c r="X249" s="186"/>
      <c r="Y249" s="197"/>
      <c r="Z249" s="197"/>
      <c r="AA249" s="197"/>
      <c r="AB249" s="197"/>
      <c r="AC249" s="197"/>
      <c r="AD249" s="197"/>
      <c r="AE249" s="182"/>
      <c r="AF249" s="182"/>
      <c r="AG249" s="197"/>
      <c r="AH249" s="197"/>
      <c r="AI249" s="197"/>
    </row>
    <row r="250" spans="22:35" x14ac:dyDescent="0.25">
      <c r="V250" s="20"/>
      <c r="W250" s="20"/>
      <c r="X250" s="186"/>
      <c r="Y250" s="197"/>
      <c r="Z250" s="197"/>
      <c r="AA250" s="197"/>
      <c r="AB250" s="197"/>
      <c r="AC250" s="197"/>
      <c r="AD250" s="197"/>
      <c r="AE250" s="182"/>
      <c r="AF250" s="182"/>
      <c r="AG250" s="197"/>
      <c r="AH250" s="197"/>
      <c r="AI250" s="197"/>
    </row>
    <row r="251" spans="22:35" x14ac:dyDescent="0.25">
      <c r="V251" s="20"/>
      <c r="W251" s="20"/>
      <c r="X251" s="186"/>
      <c r="Y251" s="197"/>
      <c r="Z251" s="197"/>
      <c r="AA251" s="197"/>
      <c r="AB251" s="197"/>
      <c r="AC251" s="197"/>
      <c r="AD251" s="197"/>
      <c r="AE251" s="182"/>
      <c r="AF251" s="182"/>
      <c r="AG251" s="197"/>
      <c r="AH251" s="197"/>
      <c r="AI251" s="197"/>
    </row>
    <row r="252" spans="22:35" x14ac:dyDescent="0.25">
      <c r="V252" s="20"/>
      <c r="W252" s="20"/>
      <c r="X252" s="186"/>
      <c r="Y252" s="197"/>
      <c r="Z252" s="197"/>
      <c r="AA252" s="197"/>
      <c r="AB252" s="197"/>
      <c r="AC252" s="197"/>
      <c r="AD252" s="197"/>
      <c r="AE252" s="182"/>
      <c r="AF252" s="182"/>
      <c r="AG252" s="197"/>
      <c r="AH252" s="197"/>
      <c r="AI252" s="197"/>
    </row>
    <row r="253" spans="22:35" x14ac:dyDescent="0.25">
      <c r="V253" s="20"/>
      <c r="W253" s="20"/>
      <c r="X253" s="186"/>
      <c r="Y253" s="197"/>
      <c r="Z253" s="197"/>
      <c r="AA253" s="197"/>
      <c r="AB253" s="197"/>
      <c r="AC253" s="197"/>
      <c r="AD253" s="197"/>
      <c r="AE253" s="182"/>
      <c r="AF253" s="182"/>
      <c r="AG253" s="197"/>
      <c r="AH253" s="197"/>
      <c r="AI253" s="197"/>
    </row>
    <row r="254" spans="22:35" x14ac:dyDescent="0.25">
      <c r="V254" s="20"/>
      <c r="W254" s="20"/>
      <c r="X254" s="186"/>
      <c r="Y254" s="197"/>
      <c r="Z254" s="197"/>
      <c r="AA254" s="197"/>
      <c r="AB254" s="197"/>
      <c r="AC254" s="197"/>
      <c r="AD254" s="197"/>
      <c r="AE254" s="182"/>
      <c r="AF254" s="182"/>
      <c r="AG254" s="197"/>
      <c r="AH254" s="197"/>
      <c r="AI254" s="197"/>
    </row>
    <row r="255" spans="22:35" x14ac:dyDescent="0.25">
      <c r="V255" s="20"/>
      <c r="W255" s="20"/>
      <c r="X255" s="186"/>
      <c r="Y255" s="197"/>
      <c r="Z255" s="197"/>
      <c r="AA255" s="197"/>
      <c r="AB255" s="197"/>
      <c r="AC255" s="197"/>
      <c r="AD255" s="197"/>
      <c r="AE255" s="182"/>
      <c r="AF255" s="182"/>
      <c r="AG255" s="197"/>
      <c r="AH255" s="197"/>
      <c r="AI255" s="197"/>
    </row>
    <row r="256" spans="22:35" x14ac:dyDescent="0.25">
      <c r="V256" s="20"/>
      <c r="W256" s="20"/>
      <c r="X256" s="186"/>
      <c r="Y256" s="197"/>
      <c r="Z256" s="197"/>
      <c r="AA256" s="197"/>
      <c r="AB256" s="197"/>
      <c r="AC256" s="197"/>
      <c r="AD256" s="197"/>
      <c r="AE256" s="182"/>
      <c r="AF256" s="182"/>
      <c r="AG256" s="197"/>
      <c r="AH256" s="197"/>
      <c r="AI256" s="197"/>
    </row>
    <row r="257" spans="22:35" x14ac:dyDescent="0.25">
      <c r="V257" s="20"/>
      <c r="W257" s="20"/>
      <c r="X257" s="186"/>
      <c r="Y257" s="197"/>
      <c r="Z257" s="197"/>
      <c r="AA257" s="197"/>
      <c r="AB257" s="197"/>
      <c r="AC257" s="197"/>
      <c r="AD257" s="197"/>
      <c r="AE257" s="182"/>
      <c r="AF257" s="182"/>
      <c r="AG257" s="197"/>
      <c r="AH257" s="197"/>
      <c r="AI257" s="197"/>
    </row>
    <row r="258" spans="22:35" x14ac:dyDescent="0.25">
      <c r="V258" s="20"/>
      <c r="W258" s="20"/>
      <c r="X258" s="186"/>
      <c r="Y258" s="197"/>
      <c r="Z258" s="197"/>
      <c r="AA258" s="197"/>
      <c r="AB258" s="197"/>
      <c r="AC258" s="197"/>
      <c r="AD258" s="197"/>
      <c r="AE258" s="182"/>
      <c r="AF258" s="182"/>
      <c r="AG258" s="197"/>
      <c r="AH258" s="197"/>
      <c r="AI258" s="197"/>
    </row>
    <row r="259" spans="22:35" x14ac:dyDescent="0.25">
      <c r="V259" s="20"/>
      <c r="W259" s="20"/>
      <c r="X259" s="186"/>
      <c r="Y259" s="197"/>
      <c r="Z259" s="197"/>
      <c r="AA259" s="197"/>
      <c r="AB259" s="197"/>
      <c r="AC259" s="197"/>
      <c r="AD259" s="197"/>
      <c r="AE259" s="182"/>
      <c r="AF259" s="182"/>
      <c r="AG259" s="197"/>
      <c r="AH259" s="197"/>
      <c r="AI259" s="197"/>
    </row>
    <row r="260" spans="22:35" x14ac:dyDescent="0.25">
      <c r="V260" s="20"/>
      <c r="W260" s="20"/>
      <c r="X260" s="186"/>
      <c r="Y260" s="197"/>
      <c r="Z260" s="197"/>
      <c r="AA260" s="197"/>
      <c r="AB260" s="197"/>
      <c r="AC260" s="197"/>
      <c r="AD260" s="197"/>
      <c r="AE260" s="182"/>
      <c r="AF260" s="182"/>
      <c r="AG260" s="197"/>
      <c r="AH260" s="197"/>
      <c r="AI260" s="197"/>
    </row>
    <row r="261" spans="22:35" x14ac:dyDescent="0.25">
      <c r="V261" s="20"/>
      <c r="W261" s="20"/>
      <c r="X261" s="186"/>
      <c r="Y261" s="197"/>
      <c r="Z261" s="197"/>
      <c r="AA261" s="197"/>
      <c r="AB261" s="197"/>
      <c r="AC261" s="197"/>
      <c r="AD261" s="197"/>
      <c r="AE261" s="182"/>
      <c r="AF261" s="182"/>
      <c r="AG261" s="197"/>
      <c r="AH261" s="197"/>
      <c r="AI261" s="197"/>
    </row>
    <row r="262" spans="22:35" x14ac:dyDescent="0.25">
      <c r="V262" s="20"/>
      <c r="W262" s="20"/>
      <c r="X262" s="186"/>
      <c r="Y262" s="197"/>
      <c r="Z262" s="197"/>
      <c r="AA262" s="197"/>
      <c r="AB262" s="197"/>
      <c r="AC262" s="197"/>
      <c r="AD262" s="197"/>
      <c r="AE262" s="182"/>
      <c r="AF262" s="182"/>
      <c r="AG262" s="197"/>
      <c r="AH262" s="197"/>
      <c r="AI262" s="197"/>
    </row>
    <row r="263" spans="22:35" x14ac:dyDescent="0.25">
      <c r="V263" s="20"/>
      <c r="W263" s="20"/>
      <c r="X263" s="186"/>
      <c r="Y263" s="197"/>
      <c r="Z263" s="197"/>
      <c r="AA263" s="197"/>
      <c r="AB263" s="197"/>
      <c r="AC263" s="197"/>
      <c r="AD263" s="197"/>
      <c r="AE263" s="182"/>
      <c r="AF263" s="182"/>
      <c r="AG263" s="197"/>
      <c r="AH263" s="197"/>
      <c r="AI263" s="197"/>
    </row>
    <row r="264" spans="22:35" x14ac:dyDescent="0.25">
      <c r="V264" s="20"/>
      <c r="W264" s="20"/>
      <c r="X264" s="186"/>
      <c r="Y264" s="197"/>
      <c r="Z264" s="197"/>
      <c r="AA264" s="197"/>
      <c r="AB264" s="197"/>
      <c r="AC264" s="197"/>
      <c r="AD264" s="197"/>
      <c r="AE264" s="182"/>
      <c r="AF264" s="182"/>
      <c r="AG264" s="197"/>
      <c r="AH264" s="197"/>
      <c r="AI264" s="197"/>
    </row>
    <row r="265" spans="22:35" x14ac:dyDescent="0.25">
      <c r="V265" s="20"/>
      <c r="W265" s="20"/>
      <c r="X265" s="186"/>
      <c r="Y265" s="197"/>
      <c r="Z265" s="197"/>
      <c r="AA265" s="197"/>
      <c r="AB265" s="197"/>
      <c r="AC265" s="197"/>
      <c r="AD265" s="197"/>
      <c r="AE265" s="182"/>
      <c r="AF265" s="182"/>
      <c r="AG265" s="197"/>
      <c r="AH265" s="197"/>
      <c r="AI265" s="197"/>
    </row>
    <row r="266" spans="22:35" x14ac:dyDescent="0.25">
      <c r="V266" s="20"/>
      <c r="W266" s="20"/>
      <c r="X266" s="186"/>
      <c r="Y266" s="197"/>
      <c r="Z266" s="197"/>
      <c r="AA266" s="197"/>
      <c r="AB266" s="197"/>
      <c r="AC266" s="197"/>
      <c r="AD266" s="197"/>
      <c r="AE266" s="182"/>
      <c r="AF266" s="182"/>
      <c r="AG266" s="197"/>
      <c r="AH266" s="197"/>
      <c r="AI266" s="197"/>
    </row>
    <row r="267" spans="22:35" x14ac:dyDescent="0.25">
      <c r="V267" s="20"/>
      <c r="W267" s="20"/>
      <c r="X267" s="186"/>
      <c r="Y267" s="197"/>
      <c r="Z267" s="197"/>
      <c r="AA267" s="197"/>
      <c r="AB267" s="197"/>
      <c r="AC267" s="197"/>
      <c r="AD267" s="197"/>
      <c r="AE267" s="182"/>
      <c r="AF267" s="182"/>
      <c r="AG267" s="197"/>
      <c r="AH267" s="197"/>
      <c r="AI267" s="197"/>
    </row>
    <row r="268" spans="22:35" x14ac:dyDescent="0.25">
      <c r="V268" s="20"/>
      <c r="W268" s="20"/>
      <c r="X268" s="186"/>
      <c r="Y268" s="197"/>
      <c r="Z268" s="197"/>
      <c r="AA268" s="197"/>
      <c r="AB268" s="197"/>
      <c r="AC268" s="197"/>
      <c r="AD268" s="197"/>
      <c r="AE268" s="182"/>
      <c r="AF268" s="182"/>
      <c r="AG268" s="197"/>
      <c r="AH268" s="197"/>
      <c r="AI268" s="197"/>
    </row>
    <row r="269" spans="22:35" x14ac:dyDescent="0.25">
      <c r="V269" s="20"/>
      <c r="W269" s="20"/>
      <c r="X269" s="186"/>
      <c r="Y269" s="197"/>
      <c r="Z269" s="197"/>
      <c r="AA269" s="197"/>
      <c r="AB269" s="197"/>
      <c r="AC269" s="197"/>
      <c r="AD269" s="197"/>
      <c r="AE269" s="182"/>
      <c r="AF269" s="182"/>
      <c r="AG269" s="197"/>
      <c r="AH269" s="197"/>
      <c r="AI269" s="197"/>
    </row>
    <row r="270" spans="22:35" x14ac:dyDescent="0.25">
      <c r="V270" s="20"/>
      <c r="W270" s="20"/>
      <c r="X270" s="186"/>
      <c r="Y270" s="197"/>
      <c r="Z270" s="197"/>
      <c r="AA270" s="197"/>
      <c r="AB270" s="197"/>
      <c r="AC270" s="197"/>
      <c r="AD270" s="197"/>
      <c r="AE270" s="182"/>
      <c r="AF270" s="182"/>
      <c r="AG270" s="197"/>
      <c r="AH270" s="197"/>
      <c r="AI270" s="197"/>
    </row>
    <row r="271" spans="22:35" x14ac:dyDescent="0.25">
      <c r="V271" s="20"/>
      <c r="W271" s="20"/>
      <c r="X271" s="186"/>
      <c r="Y271" s="197"/>
      <c r="Z271" s="197"/>
      <c r="AA271" s="197"/>
      <c r="AB271" s="197"/>
      <c r="AC271" s="197"/>
      <c r="AD271" s="197"/>
      <c r="AE271" s="182"/>
      <c r="AF271" s="182"/>
      <c r="AG271" s="197"/>
      <c r="AH271" s="197"/>
      <c r="AI271" s="197"/>
    </row>
    <row r="272" spans="22:35" x14ac:dyDescent="0.25">
      <c r="V272" s="20"/>
      <c r="W272" s="20"/>
      <c r="X272" s="186"/>
      <c r="Y272" s="197"/>
      <c r="Z272" s="197"/>
      <c r="AA272" s="197"/>
      <c r="AB272" s="197"/>
      <c r="AC272" s="197"/>
      <c r="AD272" s="197"/>
      <c r="AE272" s="182"/>
      <c r="AF272" s="182"/>
      <c r="AG272" s="197"/>
      <c r="AH272" s="197"/>
      <c r="AI272" s="197"/>
    </row>
    <row r="273" spans="22:35" x14ac:dyDescent="0.25">
      <c r="V273" s="20"/>
      <c r="W273" s="20"/>
      <c r="X273" s="186"/>
      <c r="Y273" s="197"/>
      <c r="Z273" s="197"/>
      <c r="AA273" s="197"/>
      <c r="AB273" s="197"/>
      <c r="AC273" s="197"/>
      <c r="AD273" s="197"/>
      <c r="AE273" s="182"/>
      <c r="AF273" s="182"/>
      <c r="AG273" s="197"/>
      <c r="AH273" s="197"/>
      <c r="AI273" s="197"/>
    </row>
    <row r="274" spans="22:35" x14ac:dyDescent="0.25">
      <c r="V274" s="20"/>
      <c r="W274" s="20"/>
      <c r="X274" s="186"/>
      <c r="Y274" s="197"/>
      <c r="Z274" s="197"/>
      <c r="AA274" s="197"/>
      <c r="AB274" s="197"/>
      <c r="AC274" s="197"/>
      <c r="AD274" s="197"/>
      <c r="AE274" s="182"/>
      <c r="AF274" s="182"/>
      <c r="AG274" s="197"/>
      <c r="AH274" s="197"/>
      <c r="AI274" s="197"/>
    </row>
    <row r="275" spans="22:35" x14ac:dyDescent="0.25">
      <c r="V275" s="20"/>
      <c r="W275" s="20"/>
      <c r="X275" s="186"/>
      <c r="Y275" s="197"/>
      <c r="Z275" s="197"/>
      <c r="AA275" s="197"/>
      <c r="AB275" s="197"/>
      <c r="AC275" s="197"/>
      <c r="AD275" s="197"/>
      <c r="AE275" s="182"/>
      <c r="AF275" s="182"/>
      <c r="AG275" s="197"/>
      <c r="AH275" s="197"/>
      <c r="AI275" s="197"/>
    </row>
    <row r="276" spans="22:35" x14ac:dyDescent="0.25">
      <c r="V276" s="20"/>
      <c r="W276" s="20"/>
      <c r="X276" s="186"/>
      <c r="Y276" s="197"/>
      <c r="Z276" s="197"/>
      <c r="AA276" s="197"/>
      <c r="AB276" s="197"/>
      <c r="AC276" s="197"/>
      <c r="AD276" s="197"/>
      <c r="AE276" s="182"/>
      <c r="AF276" s="182"/>
      <c r="AG276" s="197"/>
      <c r="AH276" s="197"/>
      <c r="AI276" s="197"/>
    </row>
    <row r="277" spans="22:35" x14ac:dyDescent="0.25">
      <c r="V277" s="20"/>
      <c r="W277" s="20"/>
      <c r="X277" s="186"/>
      <c r="Y277" s="197"/>
      <c r="Z277" s="197"/>
      <c r="AA277" s="197"/>
      <c r="AB277" s="197"/>
      <c r="AC277" s="197"/>
      <c r="AD277" s="197"/>
      <c r="AE277" s="182"/>
      <c r="AF277" s="182"/>
      <c r="AG277" s="197"/>
      <c r="AH277" s="197"/>
      <c r="AI277" s="197"/>
    </row>
    <row r="278" spans="22:35" x14ac:dyDescent="0.25">
      <c r="V278" s="20"/>
      <c r="W278" s="20"/>
      <c r="X278" s="186"/>
      <c r="Y278" s="197"/>
      <c r="Z278" s="197"/>
      <c r="AA278" s="197"/>
      <c r="AB278" s="197"/>
      <c r="AC278" s="197"/>
      <c r="AD278" s="197"/>
      <c r="AE278" s="182"/>
      <c r="AF278" s="182"/>
      <c r="AG278" s="197"/>
      <c r="AH278" s="197"/>
      <c r="AI278" s="197"/>
    </row>
    <row r="279" spans="22:35" x14ac:dyDescent="0.25">
      <c r="V279" s="20"/>
      <c r="W279" s="20"/>
      <c r="X279" s="186"/>
      <c r="Y279" s="197"/>
      <c r="Z279" s="197"/>
      <c r="AA279" s="197"/>
      <c r="AB279" s="197"/>
      <c r="AC279" s="197"/>
      <c r="AD279" s="197"/>
      <c r="AE279" s="182"/>
      <c r="AF279" s="182"/>
      <c r="AG279" s="197"/>
      <c r="AH279" s="197"/>
      <c r="AI279" s="197"/>
    </row>
    <row r="280" spans="22:35" x14ac:dyDescent="0.25">
      <c r="V280" s="20"/>
      <c r="W280" s="20"/>
      <c r="X280" s="186"/>
      <c r="Y280" s="197"/>
      <c r="Z280" s="197"/>
      <c r="AA280" s="197"/>
      <c r="AB280" s="197"/>
      <c r="AC280" s="197"/>
      <c r="AD280" s="197"/>
      <c r="AE280" s="182"/>
      <c r="AF280" s="182"/>
      <c r="AG280" s="197"/>
      <c r="AH280" s="197"/>
      <c r="AI280" s="197"/>
    </row>
    <row r="281" spans="22:35" x14ac:dyDescent="0.25">
      <c r="V281" s="20"/>
      <c r="W281" s="20"/>
      <c r="X281" s="186"/>
      <c r="Y281" s="197"/>
      <c r="Z281" s="197"/>
      <c r="AA281" s="197"/>
      <c r="AB281" s="197"/>
      <c r="AC281" s="197"/>
      <c r="AD281" s="197"/>
      <c r="AE281" s="182"/>
      <c r="AF281" s="182"/>
      <c r="AG281" s="197"/>
      <c r="AH281" s="197"/>
      <c r="AI281" s="197"/>
    </row>
    <row r="282" spans="22:35" x14ac:dyDescent="0.25">
      <c r="V282" s="20"/>
      <c r="W282" s="20"/>
      <c r="X282" s="186"/>
      <c r="Y282" s="197"/>
      <c r="Z282" s="197"/>
      <c r="AA282" s="197"/>
      <c r="AB282" s="197"/>
      <c r="AC282" s="197"/>
      <c r="AD282" s="197"/>
      <c r="AE282" s="182"/>
      <c r="AF282" s="182"/>
      <c r="AG282" s="197"/>
      <c r="AH282" s="197"/>
      <c r="AI282" s="197"/>
    </row>
    <row r="283" spans="22:35" x14ac:dyDescent="0.25">
      <c r="V283" s="20"/>
      <c r="W283" s="20"/>
      <c r="X283" s="186"/>
      <c r="Y283" s="197"/>
      <c r="Z283" s="197"/>
      <c r="AA283" s="197"/>
      <c r="AB283" s="197"/>
      <c r="AC283" s="197"/>
      <c r="AD283" s="197"/>
      <c r="AE283" s="182"/>
      <c r="AF283" s="182"/>
      <c r="AG283" s="197"/>
      <c r="AH283" s="197"/>
      <c r="AI283" s="197"/>
    </row>
    <row r="284" spans="22:35" x14ac:dyDescent="0.25">
      <c r="V284" s="20"/>
      <c r="W284" s="20"/>
      <c r="X284" s="186"/>
      <c r="Y284" s="197"/>
      <c r="Z284" s="197"/>
      <c r="AA284" s="197"/>
      <c r="AB284" s="197"/>
      <c r="AC284" s="197"/>
      <c r="AD284" s="197"/>
      <c r="AE284" s="182"/>
      <c r="AF284" s="182"/>
      <c r="AG284" s="197"/>
      <c r="AH284" s="197"/>
      <c r="AI284" s="197"/>
    </row>
    <row r="285" spans="22:35" x14ac:dyDescent="0.25">
      <c r="V285" s="20"/>
      <c r="W285" s="20"/>
      <c r="X285" s="186"/>
      <c r="Y285" s="197"/>
      <c r="Z285" s="197"/>
      <c r="AA285" s="197"/>
      <c r="AB285" s="197"/>
      <c r="AC285" s="197"/>
      <c r="AD285" s="197"/>
      <c r="AE285" s="182"/>
      <c r="AF285" s="182"/>
      <c r="AG285" s="197"/>
      <c r="AH285" s="197"/>
      <c r="AI285" s="197"/>
    </row>
    <row r="286" spans="22:35" x14ac:dyDescent="0.25">
      <c r="V286" s="20"/>
      <c r="W286" s="20"/>
      <c r="X286" s="186"/>
      <c r="Y286" s="197"/>
      <c r="Z286" s="197"/>
      <c r="AA286" s="197"/>
      <c r="AB286" s="197"/>
      <c r="AC286" s="197"/>
      <c r="AD286" s="197"/>
      <c r="AE286" s="182"/>
      <c r="AF286" s="182"/>
      <c r="AG286" s="197"/>
      <c r="AH286" s="197"/>
      <c r="AI286" s="197"/>
    </row>
    <row r="287" spans="22:35" x14ac:dyDescent="0.25">
      <c r="V287" s="20"/>
      <c r="W287" s="20"/>
      <c r="X287" s="186"/>
      <c r="Y287" s="197"/>
      <c r="Z287" s="197"/>
      <c r="AA287" s="197"/>
      <c r="AB287" s="197"/>
      <c r="AC287" s="197"/>
      <c r="AD287" s="197"/>
      <c r="AE287" s="182"/>
      <c r="AF287" s="182"/>
      <c r="AG287" s="197"/>
      <c r="AH287" s="197"/>
      <c r="AI287" s="197"/>
    </row>
    <row r="288" spans="22:35" x14ac:dyDescent="0.25">
      <c r="V288" s="20"/>
      <c r="W288" s="20"/>
      <c r="X288" s="186"/>
      <c r="Y288" s="197"/>
      <c r="Z288" s="197"/>
      <c r="AA288" s="197"/>
      <c r="AB288" s="197"/>
      <c r="AC288" s="197"/>
      <c r="AD288" s="197"/>
      <c r="AE288" s="182"/>
      <c r="AF288" s="182"/>
      <c r="AG288" s="197"/>
      <c r="AH288" s="197"/>
      <c r="AI288" s="197"/>
    </row>
    <row r="289" spans="22:35" x14ac:dyDescent="0.25">
      <c r="V289" s="20"/>
      <c r="W289" s="20"/>
      <c r="X289" s="186"/>
      <c r="Y289" s="197"/>
      <c r="Z289" s="197"/>
      <c r="AA289" s="197"/>
      <c r="AB289" s="197"/>
      <c r="AC289" s="197"/>
      <c r="AD289" s="197"/>
      <c r="AE289" s="182"/>
      <c r="AF289" s="182"/>
      <c r="AG289" s="197"/>
      <c r="AH289" s="197"/>
      <c r="AI289" s="197"/>
    </row>
    <row r="290" spans="22:35" x14ac:dyDescent="0.25">
      <c r="V290" s="20"/>
      <c r="W290" s="20"/>
      <c r="X290" s="186"/>
      <c r="Y290" s="197"/>
      <c r="Z290" s="197"/>
      <c r="AA290" s="197"/>
      <c r="AB290" s="197"/>
      <c r="AC290" s="197"/>
      <c r="AD290" s="197"/>
      <c r="AE290" s="182"/>
      <c r="AF290" s="182"/>
      <c r="AG290" s="197"/>
      <c r="AH290" s="197"/>
      <c r="AI290" s="197"/>
    </row>
    <row r="291" spans="22:35" x14ac:dyDescent="0.25">
      <c r="V291" s="20"/>
      <c r="W291" s="20"/>
      <c r="X291" s="186"/>
      <c r="Y291" s="197"/>
      <c r="Z291" s="197"/>
      <c r="AA291" s="197"/>
      <c r="AB291" s="197"/>
      <c r="AC291" s="197"/>
      <c r="AD291" s="197"/>
      <c r="AE291" s="182"/>
      <c r="AF291" s="182"/>
      <c r="AG291" s="197"/>
      <c r="AH291" s="197"/>
      <c r="AI291" s="197"/>
    </row>
    <row r="292" spans="22:35" x14ac:dyDescent="0.25">
      <c r="V292" s="20"/>
      <c r="W292" s="20"/>
      <c r="X292" s="186"/>
      <c r="Y292" s="197"/>
      <c r="Z292" s="197"/>
      <c r="AA292" s="197"/>
      <c r="AB292" s="197"/>
      <c r="AC292" s="197"/>
      <c r="AD292" s="197"/>
      <c r="AE292" s="182"/>
      <c r="AF292" s="182"/>
      <c r="AG292" s="197"/>
      <c r="AH292" s="197"/>
      <c r="AI292" s="197"/>
    </row>
  </sheetData>
  <sheetProtection autoFilter="0" pivotTables="0"/>
  <autoFilter ref="A5:AZ126"/>
  <mergeCells count="14">
    <mergeCell ref="P4:S4"/>
    <mergeCell ref="AN4:AO4"/>
    <mergeCell ref="AP4:AS4"/>
    <mergeCell ref="AT4:AU4"/>
    <mergeCell ref="X1:AI1"/>
    <mergeCell ref="X3:AI3"/>
    <mergeCell ref="X4:AA4"/>
    <mergeCell ref="AB4:AC4"/>
    <mergeCell ref="AD4:AG4"/>
    <mergeCell ref="AH4:AI4"/>
    <mergeCell ref="AJ4:AM4"/>
    <mergeCell ref="P3:W3"/>
    <mergeCell ref="D1:W1"/>
    <mergeCell ref="A3:O4"/>
  </mergeCells>
  <phoneticPr fontId="10" type="noConversion"/>
  <conditionalFormatting sqref="J49">
    <cfRule type="colorScale" priority="23">
      <colorScale>
        <cfvo type="min"/>
        <cfvo type="max"/>
        <color theme="0"/>
        <color theme="0" tint="-4.9989318521683403E-2"/>
      </colorScale>
    </cfRule>
    <cfRule type="colorScale" priority="24">
      <colorScale>
        <cfvo type="min"/>
        <cfvo type="max"/>
        <color theme="0"/>
        <color theme="0" tint="-4.9989318521683403E-2"/>
      </colorScale>
    </cfRule>
  </conditionalFormatting>
  <conditionalFormatting sqref="J108:J110">
    <cfRule type="colorScale" priority="36">
      <colorScale>
        <cfvo type="min"/>
        <cfvo type="max"/>
        <color theme="0"/>
        <color theme="0"/>
      </colorScale>
    </cfRule>
    <cfRule type="colorScale" priority="37">
      <colorScale>
        <cfvo type="min"/>
        <cfvo type="max"/>
        <color theme="0"/>
        <color theme="0"/>
      </colorScale>
    </cfRule>
  </conditionalFormatting>
  <conditionalFormatting sqref="K94:K98">
    <cfRule type="colorScale" priority="117">
      <colorScale>
        <cfvo type="min"/>
        <cfvo type="max"/>
        <color theme="0"/>
        <color theme="0"/>
      </colorScale>
    </cfRule>
  </conditionalFormatting>
  <conditionalFormatting sqref="K99:K100">
    <cfRule type="colorScale" priority="113">
      <colorScale>
        <cfvo type="min"/>
        <cfvo type="max"/>
        <color theme="0"/>
        <color theme="0"/>
      </colorScale>
    </cfRule>
  </conditionalFormatting>
  <conditionalFormatting sqref="K102">
    <cfRule type="colorScale" priority="109">
      <colorScale>
        <cfvo type="min"/>
        <cfvo type="max"/>
        <color theme="0"/>
        <color theme="0" tint="-4.9989318521683403E-2"/>
      </colorScale>
    </cfRule>
  </conditionalFormatting>
  <conditionalFormatting sqref="K108:K110">
    <cfRule type="colorScale" priority="34">
      <colorScale>
        <cfvo type="min"/>
        <cfvo type="max"/>
        <color theme="0"/>
        <color theme="0"/>
      </colorScale>
    </cfRule>
    <cfRule type="colorScale" priority="35">
      <colorScale>
        <cfvo type="min"/>
        <cfvo type="max"/>
        <color theme="0"/>
        <color theme="0"/>
      </colorScale>
    </cfRule>
  </conditionalFormatting>
  <conditionalFormatting sqref="K45:M45">
    <cfRule type="colorScale" priority="55">
      <colorScale>
        <cfvo type="min"/>
        <cfvo type="max"/>
        <color theme="0"/>
        <color theme="0"/>
      </colorScale>
    </cfRule>
  </conditionalFormatting>
  <conditionalFormatting sqref="K46:M48">
    <cfRule type="colorScale" priority="53">
      <colorScale>
        <cfvo type="min"/>
        <cfvo type="max"/>
        <color theme="0"/>
        <color theme="0" tint="-4.9989318521683403E-2"/>
      </colorScale>
    </cfRule>
    <cfRule type="colorScale" priority="54">
      <colorScale>
        <cfvo type="min"/>
        <cfvo type="max"/>
        <color theme="0"/>
        <color theme="0" tint="-4.9989318521683403E-2"/>
      </colorScale>
    </cfRule>
  </conditionalFormatting>
  <conditionalFormatting sqref="K49:M49">
    <cfRule type="colorScale" priority="25">
      <colorScale>
        <cfvo type="min"/>
        <cfvo type="max"/>
        <color theme="0"/>
        <color theme="0" tint="-4.9989318521683403E-2"/>
      </colorScale>
    </cfRule>
    <cfRule type="colorScale" priority="26">
      <colorScale>
        <cfvo type="min"/>
        <cfvo type="max"/>
        <color theme="0"/>
        <color theme="0" tint="-4.9989318521683403E-2"/>
      </colorScale>
    </cfRule>
  </conditionalFormatting>
  <conditionalFormatting sqref="L94:L98">
    <cfRule type="colorScale" priority="116">
      <colorScale>
        <cfvo type="min"/>
        <cfvo type="max"/>
        <color theme="0"/>
        <color theme="0"/>
      </colorScale>
    </cfRule>
  </conditionalFormatting>
  <conditionalFormatting sqref="L99:L100">
    <cfRule type="colorScale" priority="112">
      <colorScale>
        <cfvo type="min"/>
        <cfvo type="max"/>
        <color theme="0"/>
        <color theme="0"/>
      </colorScale>
    </cfRule>
  </conditionalFormatting>
  <conditionalFormatting sqref="L102">
    <cfRule type="colorScale" priority="108">
      <colorScale>
        <cfvo type="min"/>
        <cfvo type="max"/>
        <color theme="0"/>
        <color theme="0" tint="-4.9989318521683403E-2"/>
      </colorScale>
    </cfRule>
  </conditionalFormatting>
  <conditionalFormatting sqref="L108:L110">
    <cfRule type="colorScale" priority="32">
      <colorScale>
        <cfvo type="min"/>
        <cfvo type="max"/>
        <color theme="0"/>
        <color theme="0"/>
      </colorScale>
    </cfRule>
    <cfRule type="colorScale" priority="33">
      <colorScale>
        <cfvo type="min"/>
        <cfvo type="max"/>
        <color theme="0"/>
        <color theme="0"/>
      </colorScale>
    </cfRule>
  </conditionalFormatting>
  <conditionalFormatting sqref="M94:M98">
    <cfRule type="colorScale" priority="115">
      <colorScale>
        <cfvo type="min"/>
        <cfvo type="max"/>
        <color theme="0"/>
        <color theme="0"/>
      </colorScale>
    </cfRule>
  </conditionalFormatting>
  <conditionalFormatting sqref="M99:M100">
    <cfRule type="colorScale" priority="111">
      <colorScale>
        <cfvo type="min"/>
        <cfvo type="max"/>
        <color theme="0"/>
        <color theme="0"/>
      </colorScale>
    </cfRule>
  </conditionalFormatting>
  <conditionalFormatting sqref="M102">
    <cfRule type="colorScale" priority="107">
      <colorScale>
        <cfvo type="min"/>
        <cfvo type="max"/>
        <color theme="0"/>
        <color theme="0" tint="-4.9989318521683403E-2"/>
      </colorScale>
    </cfRule>
  </conditionalFormatting>
  <conditionalFormatting sqref="M120">
    <cfRule type="colorScale" priority="38">
      <colorScale>
        <cfvo type="min"/>
        <cfvo type="max"/>
        <color rgb="FFFFFFFF"/>
        <color rgb="FFFFFFFF"/>
      </colorScale>
    </cfRule>
  </conditionalFormatting>
  <conditionalFormatting sqref="M121">
    <cfRule type="colorScale" priority="39">
      <colorScale>
        <cfvo type="min"/>
        <cfvo type="max"/>
        <color rgb="FFFFFFFF"/>
        <color rgb="FFFFFFFF"/>
      </colorScale>
    </cfRule>
    <cfRule type="colorScale" priority="40">
      <colorScale>
        <cfvo type="min"/>
        <cfvo type="max"/>
        <color rgb="FFFFFFFF"/>
        <color rgb="FFFFFFFF"/>
      </colorScale>
    </cfRule>
  </conditionalFormatting>
  <conditionalFormatting sqref="M122">
    <cfRule type="colorScale" priority="41">
      <colorScale>
        <cfvo type="min"/>
        <cfvo type="max"/>
        <color rgb="FFFFFFFF"/>
        <color rgb="FFFFFFFF"/>
      </colorScale>
    </cfRule>
    <cfRule type="colorScale" priority="42">
      <colorScale>
        <cfvo type="min"/>
        <cfvo type="max"/>
        <color rgb="FFFFFFFF"/>
        <color rgb="FFFFFFFF"/>
      </colorScale>
    </cfRule>
  </conditionalFormatting>
  <conditionalFormatting sqref="M123">
    <cfRule type="colorScale" priority="43">
      <colorScale>
        <cfvo type="min"/>
        <cfvo type="max"/>
        <color rgb="FFFFFFFF"/>
        <color rgb="FFFFFFFF"/>
      </colorScale>
    </cfRule>
    <cfRule type="colorScale" priority="44">
      <colorScale>
        <cfvo type="min"/>
        <cfvo type="max"/>
        <color rgb="FFFFFFFF"/>
        <color rgb="FFFFFFFF"/>
      </colorScale>
    </cfRule>
  </conditionalFormatting>
  <conditionalFormatting sqref="M124">
    <cfRule type="colorScale" priority="45">
      <colorScale>
        <cfvo type="min"/>
        <cfvo type="max"/>
        <color rgb="FFFFFFFF"/>
        <color rgb="FFFFFFFF"/>
      </colorScale>
    </cfRule>
    <cfRule type="colorScale" priority="46">
      <colorScale>
        <cfvo type="min"/>
        <cfvo type="max"/>
        <color rgb="FFFFFFFF"/>
        <color rgb="FFFFFFFF"/>
      </colorScale>
    </cfRule>
  </conditionalFormatting>
  <conditionalFormatting sqref="M125">
    <cfRule type="colorScale" priority="47">
      <colorScale>
        <cfvo type="min"/>
        <cfvo type="max"/>
        <color rgb="FFFFFFFF"/>
        <color rgb="FFFFFFFF"/>
      </colorScale>
    </cfRule>
    <cfRule type="colorScale" priority="48">
      <colorScale>
        <cfvo type="min"/>
        <cfvo type="max"/>
        <color rgb="FFFFFFFF"/>
        <color rgb="FFFFFFFF"/>
      </colorScale>
    </cfRule>
  </conditionalFormatting>
  <conditionalFormatting sqref="M126">
    <cfRule type="colorScale" priority="49">
      <colorScale>
        <cfvo type="min"/>
        <cfvo type="max"/>
        <color rgb="FFFFFFFF"/>
        <color rgb="FFFFFFFF"/>
      </colorScale>
    </cfRule>
    <cfRule type="colorScale" priority="50">
      <colorScale>
        <cfvo type="min"/>
        <cfvo type="max"/>
        <color rgb="FFFFFFFF"/>
        <color rgb="FFFFFFFF"/>
      </colorScale>
    </cfRule>
  </conditionalFormatting>
  <conditionalFormatting sqref="N85">
    <cfRule type="colorScale" priority="79">
      <colorScale>
        <cfvo type="min"/>
        <cfvo type="max"/>
        <color rgb="FFFFFFFF"/>
        <color rgb="FFFFFFFF"/>
      </colorScale>
    </cfRule>
  </conditionalFormatting>
  <conditionalFormatting sqref="N86">
    <cfRule type="colorScale" priority="80">
      <colorScale>
        <cfvo type="min"/>
        <cfvo type="max"/>
        <color rgb="FFFFFFFF"/>
        <color rgb="FFFFFFFF"/>
      </colorScale>
    </cfRule>
  </conditionalFormatting>
  <conditionalFormatting sqref="N87">
    <cfRule type="colorScale" priority="78">
      <colorScale>
        <cfvo type="min"/>
        <cfvo type="max"/>
        <color rgb="FFFFFFFF"/>
        <color rgb="FFFFFFFF"/>
      </colorScale>
    </cfRule>
  </conditionalFormatting>
  <conditionalFormatting sqref="N94:N98">
    <cfRule type="colorScale" priority="114">
      <colorScale>
        <cfvo type="min"/>
        <cfvo type="max"/>
        <color theme="0"/>
        <color theme="0"/>
      </colorScale>
    </cfRule>
  </conditionalFormatting>
  <conditionalFormatting sqref="P106">
    <cfRule type="colorScale" priority="31">
      <colorScale>
        <cfvo type="min"/>
        <cfvo type="max"/>
        <color theme="0"/>
        <color theme="0" tint="-4.9989318521683403E-2"/>
      </colorScale>
    </cfRule>
  </conditionalFormatting>
  <conditionalFormatting sqref="P109:P110">
    <cfRule type="colorScale" priority="29">
      <colorScale>
        <cfvo type="min"/>
        <cfvo type="max"/>
        <color theme="0"/>
        <color theme="0"/>
      </colorScale>
    </cfRule>
    <cfRule type="colorScale" priority="30">
      <colorScale>
        <cfvo type="min"/>
        <cfvo type="max"/>
        <color theme="0"/>
        <color theme="0"/>
      </colorScale>
    </cfRule>
  </conditionalFormatting>
  <conditionalFormatting sqref="P107:Q107">
    <cfRule type="colorScale" priority="28">
      <colorScale>
        <cfvo type="min"/>
        <cfvo type="max"/>
        <color theme="0"/>
        <color theme="0" tint="-4.9989318521683403E-2"/>
      </colorScale>
    </cfRule>
  </conditionalFormatting>
  <conditionalFormatting sqref="P108:Q108">
    <cfRule type="colorScale" priority="27">
      <colorScale>
        <cfvo type="min"/>
        <cfvo type="max"/>
        <color theme="0"/>
        <color theme="0" tint="-4.9989318521683403E-2"/>
      </colorScale>
    </cfRule>
  </conditionalFormatting>
  <conditionalFormatting sqref="Q48">
    <cfRule type="colorScale" priority="51">
      <colorScale>
        <cfvo type="min"/>
        <cfvo type="max"/>
        <color theme="0"/>
        <color theme="0" tint="-4.9989318521683403E-2"/>
      </colorScale>
    </cfRule>
    <cfRule type="colorScale" priority="52">
      <colorScale>
        <cfvo type="min"/>
        <cfvo type="max"/>
        <color theme="0"/>
        <color theme="0" tint="-4.9989318521683403E-2"/>
      </colorScale>
    </cfRule>
  </conditionalFormatting>
  <conditionalFormatting sqref="Q99:Q100">
    <cfRule type="colorScale" priority="110">
      <colorScale>
        <cfvo type="min"/>
        <cfvo type="max"/>
        <color theme="0"/>
        <color theme="0"/>
      </colorScale>
    </cfRule>
  </conditionalFormatting>
  <conditionalFormatting sqref="Q102">
    <cfRule type="colorScale" priority="106">
      <colorScale>
        <cfvo type="min"/>
        <cfvo type="max"/>
        <color theme="0"/>
        <color theme="0" tint="-4.9989318521683403E-2"/>
      </colorScale>
    </cfRule>
  </conditionalFormatting>
  <conditionalFormatting sqref="K31">
    <cfRule type="colorScale" priority="8">
      <colorScale>
        <cfvo type="min"/>
        <cfvo type="max"/>
        <color theme="0"/>
        <color theme="0"/>
      </colorScale>
    </cfRule>
  </conditionalFormatting>
  <conditionalFormatting sqref="K29:M30">
    <cfRule type="colorScale" priority="11">
      <colorScale>
        <cfvo type="min"/>
        <cfvo type="max"/>
        <color theme="0"/>
        <color theme="0"/>
      </colorScale>
    </cfRule>
  </conditionalFormatting>
  <conditionalFormatting sqref="K42:M43">
    <cfRule type="colorScale" priority="2">
      <colorScale>
        <cfvo type="min"/>
        <cfvo type="max"/>
        <color theme="0"/>
        <color theme="0"/>
      </colorScale>
    </cfRule>
  </conditionalFormatting>
  <conditionalFormatting sqref="K35:N39">
    <cfRule type="colorScale" priority="3">
      <colorScale>
        <cfvo type="min"/>
        <cfvo type="max"/>
        <color theme="0" tint="-4.9989318521683403E-2"/>
        <color theme="0" tint="-4.9989318521683403E-2"/>
      </colorScale>
    </cfRule>
  </conditionalFormatting>
  <conditionalFormatting sqref="L31:M31">
    <cfRule type="colorScale" priority="7">
      <colorScale>
        <cfvo type="min"/>
        <cfvo type="max"/>
        <color theme="0"/>
        <color theme="0"/>
      </colorScale>
    </cfRule>
  </conditionalFormatting>
  <conditionalFormatting sqref="L24:N24">
    <cfRule type="colorScale" priority="14">
      <colorScale>
        <cfvo type="min"/>
        <cfvo type="max"/>
        <color theme="0"/>
        <color theme="0"/>
      </colorScale>
    </cfRule>
  </conditionalFormatting>
  <conditionalFormatting sqref="L25:N26">
    <cfRule type="colorScale" priority="13">
      <colorScale>
        <cfvo type="min"/>
        <cfvo type="max"/>
        <color theme="0"/>
        <color theme="0"/>
      </colorScale>
    </cfRule>
  </conditionalFormatting>
  <conditionalFormatting sqref="L27:N28">
    <cfRule type="colorScale" priority="12">
      <colorScale>
        <cfvo type="min"/>
        <cfvo type="max"/>
        <color theme="0"/>
        <color theme="0"/>
      </colorScale>
    </cfRule>
  </conditionalFormatting>
  <conditionalFormatting sqref="N14">
    <cfRule type="colorScale" priority="21">
      <colorScale>
        <cfvo type="min"/>
        <cfvo type="max"/>
        <color theme="0"/>
        <color theme="0"/>
      </colorScale>
    </cfRule>
  </conditionalFormatting>
  <conditionalFormatting sqref="N15">
    <cfRule type="colorScale" priority="20">
      <colorScale>
        <cfvo type="min"/>
        <cfvo type="max"/>
        <color theme="0"/>
        <color theme="0"/>
      </colorScale>
    </cfRule>
  </conditionalFormatting>
  <conditionalFormatting sqref="N16">
    <cfRule type="colorScale" priority="19">
      <colorScale>
        <cfvo type="min"/>
        <cfvo type="max"/>
        <color theme="0"/>
        <color theme="0"/>
      </colorScale>
    </cfRule>
  </conditionalFormatting>
  <conditionalFormatting sqref="N17:N19">
    <cfRule type="colorScale" priority="18">
      <colorScale>
        <cfvo type="min"/>
        <cfvo type="max"/>
        <color theme="0"/>
        <color theme="0"/>
      </colorScale>
    </cfRule>
  </conditionalFormatting>
  <conditionalFormatting sqref="N20">
    <cfRule type="colorScale" priority="17">
      <colorScale>
        <cfvo type="min"/>
        <cfvo type="max"/>
        <color theme="0"/>
        <color theme="0"/>
      </colorScale>
    </cfRule>
  </conditionalFormatting>
  <conditionalFormatting sqref="N21">
    <cfRule type="colorScale" priority="16">
      <colorScale>
        <cfvo type="min"/>
        <cfvo type="max"/>
        <color theme="0"/>
        <color theme="0"/>
      </colorScale>
    </cfRule>
  </conditionalFormatting>
  <conditionalFormatting sqref="N22">
    <cfRule type="colorScale" priority="1">
      <colorScale>
        <cfvo type="min"/>
        <cfvo type="max"/>
        <color theme="0"/>
        <color theme="0"/>
      </colorScale>
    </cfRule>
  </conditionalFormatting>
  <conditionalFormatting sqref="N23">
    <cfRule type="colorScale" priority="15">
      <colorScale>
        <cfvo type="min"/>
        <cfvo type="max"/>
        <color theme="0"/>
        <color theme="0"/>
      </colorScale>
    </cfRule>
  </conditionalFormatting>
  <conditionalFormatting sqref="N29">
    <cfRule type="colorScale" priority="10">
      <colorScale>
        <cfvo type="min"/>
        <cfvo type="max"/>
        <color theme="0"/>
        <color theme="0"/>
      </colorScale>
    </cfRule>
  </conditionalFormatting>
  <conditionalFormatting sqref="N30">
    <cfRule type="colorScale" priority="9">
      <colorScale>
        <cfvo type="min"/>
        <cfvo type="max"/>
        <color theme="0"/>
        <color theme="0"/>
      </colorScale>
    </cfRule>
  </conditionalFormatting>
  <conditionalFormatting sqref="N31">
    <cfRule type="colorScale" priority="6">
      <colorScale>
        <cfvo type="min"/>
        <cfvo type="max"/>
        <color theme="0"/>
        <color theme="0"/>
      </colorScale>
    </cfRule>
  </conditionalFormatting>
  <conditionalFormatting sqref="N32">
    <cfRule type="colorScale" priority="5">
      <colorScale>
        <cfvo type="min"/>
        <cfvo type="max"/>
        <color theme="0" tint="-4.9989318521683403E-2"/>
        <color theme="0" tint="-4.9989318521683403E-2"/>
      </colorScale>
    </cfRule>
  </conditionalFormatting>
  <conditionalFormatting sqref="N33:N34">
    <cfRule type="colorScale" priority="4">
      <colorScale>
        <cfvo type="min"/>
        <cfvo type="max"/>
        <color theme="0" tint="-4.9989318521683403E-2"/>
        <color theme="0" tint="-4.9989318521683403E-2"/>
      </colorScale>
    </cfRule>
  </conditionalFormatting>
  <dataValidations count="4">
    <dataValidation allowBlank="1" showInputMessage="1" showErrorMessage="1" errorTitle="Error de Selección" error="Seleccionar de la lista desplegable únicamente " sqref="G34"/>
    <dataValidation type="list" allowBlank="1" showInputMessage="1" showErrorMessage="1" sqref="N106:N110 N120:N126 O6:O119">
      <formula1>"Constante,Sumatoria,Demanda"</formula1>
    </dataValidation>
    <dataValidation type="list" allowBlank="1" showInputMessage="1" showErrorMessage="1" sqref="AT112:AT113 AN42:AN45 AT117:AT126 AT103:AT110 AT6:AT45 AN117:AN126 AN80:AN100 AN6:AN30 AN32:AN38 AN40 AN48:AN78 AN106:AN113 AN115 AT48:AT101 AH123:AH126 AB123:AB126">
      <formula1>"Sí, No"</formula1>
    </dataValidation>
    <dataValidation type="list" allowBlank="1" showInputMessage="1" showErrorMessage="1" sqref="H6:H126">
      <formula1>"Porcentaje, Número"</formula1>
    </dataValidation>
  </dataValidations>
  <hyperlinks>
    <hyperlink ref="AS22" r:id="rId1" display="https://scjgovcol.sharepoint.com/:f:/r/sites/OficinaAsesoradePlaneacin/Documentos%20compartidos/EVIDENCIAS%20SIG/POA/2023/PLANEACI%C3%93N/CUARTO%20TRIMESTRE/META%209?csf=1&amp;web=1&amp;e=RGImKA"/>
    <hyperlink ref="AS21" r:id="rId2" display="https://scj.gov.co/es/transparencia/planeacion-presupuesto-ingresos/plan-accion"/>
    <hyperlink ref="AG21" r:id="rId3"/>
    <hyperlink ref="AG25" r:id="rId4"/>
    <hyperlink ref="AG29" r:id="rId5"/>
    <hyperlink ref="AA30" r:id="rId6"/>
    <hyperlink ref="AG30" r:id="rId7"/>
    <hyperlink ref="AG31" r:id="rId8"/>
    <hyperlink ref="AG32" r:id="rId9"/>
    <hyperlink ref="AG33" r:id="rId10"/>
    <hyperlink ref="AG34" r:id="rId11"/>
    <hyperlink ref="AS29" r:id="rId12" display="https://scjgovcol.sharepoint.com/sites/OficinaAsesoradePlaneacin/Documentos%20compartidos/Forms/AllItems.aspx?ct=1704484796362&amp;or=OWA%2DNT&amp;cid=d08a7865%2D5ef0%2D55be%2D5bac%2D21c2d932a176&amp;ga=1&amp;id=%2Fsites%2FOficinaAsesoradePlaneacin%2FDocumentos%20compartidos%2FEVIDENCIAS%20SIG%2FPOA%2F2023%2FCONTROL%20DISCIPLINARIO&amp;viewid=a65e41cb%2D8bf7%2D444c%2D8b0e%2D18182b3957a0"/>
  </hyperlinks>
  <pageMargins left="0.7" right="0.7" top="0.75" bottom="0.75" header="0.3" footer="0.3"/>
  <pageSetup orientation="portrait" horizontalDpi="360" verticalDpi="360" r:id="rId13"/>
  <drawing r:id="rId14"/>
  <extLst>
    <ext xmlns:x14="http://schemas.microsoft.com/office/spreadsheetml/2009/9/main" uri="{CCE6A557-97BC-4b89-ADB6-D9C93CAAB3DF}">
      <x14:dataValidations xmlns:xm="http://schemas.microsoft.com/office/excel/2006/main" count="7">
        <x14:dataValidation type="list" allowBlank="1" showInputMessage="1" showErrorMessage="1">
          <x14:formula1>
            <xm:f>Hoja2!$A$2:$A$8</xm:f>
          </x14:formula1>
          <xm:sqref>B45:B489</xm:sqref>
        </x14:dataValidation>
        <x14:dataValidation type="list" allowBlank="1" showInputMessage="1" showErrorMessage="1">
          <x14:formula1>
            <xm:f>Hoja2!$G$2:$G$12</xm:f>
          </x14:formula1>
          <xm:sqref>E73:E126 E45:E70</xm:sqref>
        </x14:dataValidation>
        <x14:dataValidation type="list" allowBlank="1" showInputMessage="1" showErrorMessage="1">
          <x14:formula1>
            <xm:f>Hoja2!$E$3:$E$31</xm:f>
          </x14:formula1>
          <xm:sqref>F99</xm:sqref>
        </x14:dataValidation>
        <x14:dataValidation type="list" allowBlank="1" showInputMessage="1" showErrorMessage="1">
          <x14:formula1>
            <xm:f>Hoja2!$E$2:$E$21</xm:f>
          </x14:formula1>
          <xm:sqref>F111:F126 F73:F98 F100:F105 F45:F70</xm:sqref>
        </x14:dataValidation>
        <x14:dataValidation type="list" allowBlank="1" showInputMessage="1" showErrorMessage="1">
          <x14:formula1>
            <xm:f>Hoja2!$B$2:$B$39</xm:f>
          </x14:formula1>
          <xm:sqref>C127:D489 C45:C126</xm:sqref>
        </x14:dataValidation>
        <x14:dataValidation type="list" allowBlank="1" showInputMessage="1" showErrorMessage="1">
          <x14:formula1>
            <xm:f>Hoja2!$C$2:$C$36</xm:f>
          </x14:formula1>
          <xm:sqref>D83:D87 D99:D126 D45:D70</xm:sqref>
        </x14:dataValidation>
        <x14:dataValidation type="list" allowBlank="1" showInputMessage="1" showErrorMessage="1">
          <x14:formula1>
            <xm:f>Hoja2!$D$2:$D$36</xm:f>
          </x14:formula1>
          <xm:sqref>E127:F489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34998626667073579"/>
  </sheetPr>
  <dimension ref="A1:E45"/>
  <sheetViews>
    <sheetView topLeftCell="A27" zoomScale="80" zoomScaleNormal="90" workbookViewId="0">
      <selection activeCell="E49" sqref="E49"/>
    </sheetView>
  </sheetViews>
  <sheetFormatPr baseColWidth="10" defaultColWidth="10.7109375" defaultRowHeight="15" x14ac:dyDescent="0.25"/>
  <cols>
    <col min="2" max="2" width="16.42578125" customWidth="1"/>
    <col min="3" max="3" width="18.42578125" customWidth="1"/>
    <col min="4" max="4" width="37" customWidth="1"/>
    <col min="5" max="5" width="112.85546875" customWidth="1"/>
  </cols>
  <sheetData>
    <row r="1" spans="1:5" ht="30.75" customHeight="1" x14ac:dyDescent="0.25">
      <c r="A1" s="412" t="s">
        <v>1296</v>
      </c>
      <c r="B1" s="415"/>
      <c r="C1" s="415"/>
      <c r="D1" s="162" t="s">
        <v>298</v>
      </c>
      <c r="E1" s="21" t="s">
        <v>1297</v>
      </c>
    </row>
    <row r="2" spans="1:5" x14ac:dyDescent="0.25">
      <c r="A2" s="413"/>
      <c r="B2" s="416"/>
      <c r="C2" s="416"/>
      <c r="D2" s="163" t="s">
        <v>76</v>
      </c>
      <c r="E2" s="22" t="s">
        <v>1298</v>
      </c>
    </row>
    <row r="3" spans="1:5" x14ac:dyDescent="0.25">
      <c r="A3" s="413"/>
      <c r="B3" s="416"/>
      <c r="C3" s="416"/>
      <c r="D3" s="163" t="s">
        <v>299</v>
      </c>
      <c r="E3" s="23" t="s">
        <v>1299</v>
      </c>
    </row>
    <row r="4" spans="1:5" x14ac:dyDescent="0.25">
      <c r="A4" s="413"/>
      <c r="B4" s="416"/>
      <c r="C4" s="416"/>
      <c r="D4" s="163" t="s">
        <v>1300</v>
      </c>
      <c r="E4" s="23" t="s">
        <v>1301</v>
      </c>
    </row>
    <row r="5" spans="1:5" x14ac:dyDescent="0.25">
      <c r="A5" s="413"/>
      <c r="B5" s="416"/>
      <c r="C5" s="416"/>
      <c r="D5" s="163" t="s">
        <v>1302</v>
      </c>
      <c r="E5" s="22" t="s">
        <v>1303</v>
      </c>
    </row>
    <row r="6" spans="1:5" ht="30" x14ac:dyDescent="0.25">
      <c r="A6" s="413"/>
      <c r="B6" s="416"/>
      <c r="C6" s="416"/>
      <c r="D6" s="164" t="s">
        <v>302</v>
      </c>
      <c r="E6" s="23" t="s">
        <v>1304</v>
      </c>
    </row>
    <row r="7" spans="1:5" x14ac:dyDescent="0.25">
      <c r="A7" s="413"/>
      <c r="B7" s="416"/>
      <c r="C7" s="416"/>
      <c r="D7" s="164" t="s">
        <v>303</v>
      </c>
      <c r="E7" s="23" t="s">
        <v>1305</v>
      </c>
    </row>
    <row r="8" spans="1:5" ht="30" x14ac:dyDescent="0.25">
      <c r="A8" s="413"/>
      <c r="B8" s="416"/>
      <c r="C8" s="416"/>
      <c r="D8" s="164" t="s">
        <v>304</v>
      </c>
      <c r="E8" s="23" t="s">
        <v>1306</v>
      </c>
    </row>
    <row r="9" spans="1:5" ht="15.75" customHeight="1" x14ac:dyDescent="0.25">
      <c r="A9" s="413"/>
      <c r="B9" s="417" t="s">
        <v>1307</v>
      </c>
      <c r="C9" s="417"/>
      <c r="D9" s="165" t="s">
        <v>305</v>
      </c>
      <c r="E9" s="411" t="s">
        <v>1308</v>
      </c>
    </row>
    <row r="10" spans="1:5" x14ac:dyDescent="0.25">
      <c r="A10" s="413"/>
      <c r="B10" s="417"/>
      <c r="C10" s="417"/>
      <c r="D10" s="165" t="s">
        <v>306</v>
      </c>
      <c r="E10" s="411"/>
    </row>
    <row r="11" spans="1:5" x14ac:dyDescent="0.25">
      <c r="A11" s="413"/>
      <c r="B11" s="417"/>
      <c r="C11" s="417"/>
      <c r="D11" s="165" t="s">
        <v>307</v>
      </c>
      <c r="E11" s="411"/>
    </row>
    <row r="12" spans="1:5" x14ac:dyDescent="0.25">
      <c r="A12" s="413"/>
      <c r="B12" s="417"/>
      <c r="C12" s="417"/>
      <c r="D12" s="165" t="s">
        <v>308</v>
      </c>
      <c r="E12" s="411"/>
    </row>
    <row r="13" spans="1:5" ht="15.75" customHeight="1" x14ac:dyDescent="0.25">
      <c r="A13" s="413"/>
      <c r="B13" s="417"/>
      <c r="C13" s="417"/>
      <c r="D13" s="163" t="s">
        <v>309</v>
      </c>
      <c r="E13" s="24" t="s">
        <v>1309</v>
      </c>
    </row>
    <row r="14" spans="1:5" ht="135.75" thickBot="1" x14ac:dyDescent="0.3">
      <c r="A14" s="414"/>
      <c r="B14" s="418"/>
      <c r="C14" s="418"/>
      <c r="D14" s="166" t="s">
        <v>310</v>
      </c>
      <c r="E14" s="38" t="s">
        <v>1310</v>
      </c>
    </row>
    <row r="15" spans="1:5" ht="15" customHeight="1" x14ac:dyDescent="0.25">
      <c r="A15" s="421" t="s">
        <v>1311</v>
      </c>
      <c r="B15" s="419" t="s">
        <v>286</v>
      </c>
      <c r="C15" s="419"/>
      <c r="D15" s="167" t="s">
        <v>305</v>
      </c>
      <c r="E15" s="424" t="s">
        <v>1312</v>
      </c>
    </row>
    <row r="16" spans="1:5" ht="30.75" customHeight="1" x14ac:dyDescent="0.25">
      <c r="A16" s="422"/>
      <c r="B16" s="420"/>
      <c r="C16" s="420"/>
      <c r="D16" s="168" t="s">
        <v>306</v>
      </c>
      <c r="E16" s="425"/>
    </row>
    <row r="17" spans="1:5" x14ac:dyDescent="0.25">
      <c r="A17" s="422"/>
      <c r="B17" s="420"/>
      <c r="C17" s="420"/>
      <c r="D17" s="168" t="s">
        <v>307</v>
      </c>
      <c r="E17" s="425"/>
    </row>
    <row r="18" spans="1:5" x14ac:dyDescent="0.25">
      <c r="A18" s="422"/>
      <c r="B18" s="420"/>
      <c r="C18" s="420"/>
      <c r="D18" s="168" t="s">
        <v>308</v>
      </c>
      <c r="E18" s="426"/>
    </row>
    <row r="19" spans="1:5" x14ac:dyDescent="0.25">
      <c r="A19" s="422"/>
      <c r="B19" s="429" t="s">
        <v>287</v>
      </c>
      <c r="C19" s="429"/>
      <c r="D19" s="430"/>
      <c r="E19" s="33" t="s">
        <v>1313</v>
      </c>
    </row>
    <row r="20" spans="1:5" x14ac:dyDescent="0.25">
      <c r="A20" s="422"/>
      <c r="B20" s="431" t="s">
        <v>1314</v>
      </c>
      <c r="C20" s="431"/>
      <c r="D20" s="432"/>
      <c r="E20" s="33" t="s">
        <v>1313</v>
      </c>
    </row>
    <row r="21" spans="1:5" ht="15.75" customHeight="1" x14ac:dyDescent="0.25">
      <c r="A21" s="422"/>
      <c r="B21" s="429" t="s">
        <v>1315</v>
      </c>
      <c r="C21" s="429"/>
      <c r="D21" s="430"/>
      <c r="E21" s="33" t="s">
        <v>1313</v>
      </c>
    </row>
    <row r="22" spans="1:5" ht="15" customHeight="1" x14ac:dyDescent="0.25">
      <c r="A22" s="422"/>
      <c r="B22" s="408" t="s">
        <v>305</v>
      </c>
      <c r="C22" s="408" t="s">
        <v>1316</v>
      </c>
      <c r="D22" s="169" t="s">
        <v>1317</v>
      </c>
      <c r="E22" s="23" t="s">
        <v>1318</v>
      </c>
    </row>
    <row r="23" spans="1:5" x14ac:dyDescent="0.25">
      <c r="A23" s="422"/>
      <c r="B23" s="408"/>
      <c r="C23" s="408"/>
      <c r="D23" s="169" t="s">
        <v>1319</v>
      </c>
      <c r="E23" s="23" t="s">
        <v>1320</v>
      </c>
    </row>
    <row r="24" spans="1:5" x14ac:dyDescent="0.25">
      <c r="A24" s="422"/>
      <c r="B24" s="408"/>
      <c r="C24" s="408"/>
      <c r="D24" s="169" t="s">
        <v>1321</v>
      </c>
      <c r="E24" s="23" t="s">
        <v>1322</v>
      </c>
    </row>
    <row r="25" spans="1:5" x14ac:dyDescent="0.25">
      <c r="A25" s="422"/>
      <c r="B25" s="408"/>
      <c r="C25" s="408"/>
      <c r="D25" s="169" t="s">
        <v>1323</v>
      </c>
      <c r="E25" s="23" t="s">
        <v>1324</v>
      </c>
    </row>
    <row r="26" spans="1:5" ht="30" customHeight="1" x14ac:dyDescent="0.25">
      <c r="A26" s="422"/>
      <c r="B26" s="408"/>
      <c r="C26" s="409" t="s">
        <v>1325</v>
      </c>
      <c r="D26" s="170" t="s">
        <v>1326</v>
      </c>
      <c r="E26" s="31" t="s">
        <v>1327</v>
      </c>
    </row>
    <row r="27" spans="1:5" ht="72" customHeight="1" thickBot="1" x14ac:dyDescent="0.3">
      <c r="A27" s="422"/>
      <c r="B27" s="408"/>
      <c r="C27" s="409"/>
      <c r="D27" s="170" t="s">
        <v>1328</v>
      </c>
      <c r="E27" s="32" t="s">
        <v>1329</v>
      </c>
    </row>
    <row r="28" spans="1:5" ht="17.100000000000001" customHeight="1" x14ac:dyDescent="0.25">
      <c r="A28" s="422"/>
      <c r="B28" s="408" t="s">
        <v>306</v>
      </c>
      <c r="C28" s="410" t="s">
        <v>1316</v>
      </c>
      <c r="D28" s="169" t="s">
        <v>1317</v>
      </c>
      <c r="E28" s="23" t="s">
        <v>1318</v>
      </c>
    </row>
    <row r="29" spans="1:5" x14ac:dyDescent="0.25">
      <c r="A29" s="422"/>
      <c r="B29" s="408"/>
      <c r="C29" s="410"/>
      <c r="D29" s="169" t="s">
        <v>1319</v>
      </c>
      <c r="E29" s="23" t="s">
        <v>1320</v>
      </c>
    </row>
    <row r="30" spans="1:5" ht="30" customHeight="1" x14ac:dyDescent="0.25">
      <c r="A30" s="422"/>
      <c r="B30" s="408"/>
      <c r="C30" s="410"/>
      <c r="D30" s="169" t="s">
        <v>1321</v>
      </c>
      <c r="E30" s="23" t="s">
        <v>1322</v>
      </c>
    </row>
    <row r="31" spans="1:5" x14ac:dyDescent="0.25">
      <c r="A31" s="422"/>
      <c r="B31" s="408"/>
      <c r="C31" s="410"/>
      <c r="D31" s="169" t="s">
        <v>1323</v>
      </c>
      <c r="E31" s="23" t="s">
        <v>1324</v>
      </c>
    </row>
    <row r="32" spans="1:5" ht="38.25" customHeight="1" x14ac:dyDescent="0.25">
      <c r="A32" s="422"/>
      <c r="B32" s="408"/>
      <c r="C32" s="409" t="s">
        <v>1325</v>
      </c>
      <c r="D32" s="170" t="s">
        <v>1326</v>
      </c>
      <c r="E32" s="31" t="s">
        <v>1330</v>
      </c>
    </row>
    <row r="33" spans="1:5" ht="71.25" customHeight="1" thickBot="1" x14ac:dyDescent="0.3">
      <c r="A33" s="422"/>
      <c r="B33" s="408"/>
      <c r="C33" s="409"/>
      <c r="D33" s="170" t="s">
        <v>1328</v>
      </c>
      <c r="E33" s="32" t="s">
        <v>1329</v>
      </c>
    </row>
    <row r="34" spans="1:5" ht="30" customHeight="1" x14ac:dyDescent="0.25">
      <c r="A34" s="422"/>
      <c r="B34" s="408" t="s">
        <v>307</v>
      </c>
      <c r="C34" s="410" t="s">
        <v>1316</v>
      </c>
      <c r="D34" s="169" t="s">
        <v>1317</v>
      </c>
      <c r="E34" s="23" t="s">
        <v>1318</v>
      </c>
    </row>
    <row r="35" spans="1:5" x14ac:dyDescent="0.25">
      <c r="A35" s="422"/>
      <c r="B35" s="408"/>
      <c r="C35" s="410"/>
      <c r="D35" s="169" t="s">
        <v>1319</v>
      </c>
      <c r="E35" s="23" t="s">
        <v>1320</v>
      </c>
    </row>
    <row r="36" spans="1:5" x14ac:dyDescent="0.25">
      <c r="A36" s="422"/>
      <c r="B36" s="408"/>
      <c r="C36" s="410"/>
      <c r="D36" s="169" t="s">
        <v>1321</v>
      </c>
      <c r="E36" s="23" t="s">
        <v>1322</v>
      </c>
    </row>
    <row r="37" spans="1:5" x14ac:dyDescent="0.25">
      <c r="A37" s="422"/>
      <c r="B37" s="408"/>
      <c r="C37" s="410"/>
      <c r="D37" s="169" t="s">
        <v>1323</v>
      </c>
      <c r="E37" s="23" t="s">
        <v>1324</v>
      </c>
    </row>
    <row r="38" spans="1:5" ht="30" customHeight="1" x14ac:dyDescent="0.25">
      <c r="A38" s="422"/>
      <c r="B38" s="408"/>
      <c r="C38" s="409" t="s">
        <v>1325</v>
      </c>
      <c r="D38" s="170" t="s">
        <v>1326</v>
      </c>
      <c r="E38" s="31" t="s">
        <v>1327</v>
      </c>
    </row>
    <row r="39" spans="1:5" ht="75" customHeight="1" thickBot="1" x14ac:dyDescent="0.3">
      <c r="A39" s="422"/>
      <c r="B39" s="408"/>
      <c r="C39" s="409"/>
      <c r="D39" s="170" t="s">
        <v>1328</v>
      </c>
      <c r="E39" s="32" t="s">
        <v>1329</v>
      </c>
    </row>
    <row r="40" spans="1:5" ht="17.100000000000001" customHeight="1" x14ac:dyDescent="0.25">
      <c r="A40" s="422"/>
      <c r="B40" s="408" t="s">
        <v>1331</v>
      </c>
      <c r="C40" s="410" t="s">
        <v>1316</v>
      </c>
      <c r="D40" s="169" t="s">
        <v>1317</v>
      </c>
      <c r="E40" s="23" t="s">
        <v>1318</v>
      </c>
    </row>
    <row r="41" spans="1:5" x14ac:dyDescent="0.25">
      <c r="A41" s="422"/>
      <c r="B41" s="408"/>
      <c r="C41" s="410"/>
      <c r="D41" s="169" t="s">
        <v>1319</v>
      </c>
      <c r="E41" s="23" t="s">
        <v>1320</v>
      </c>
    </row>
    <row r="42" spans="1:5" x14ac:dyDescent="0.25">
      <c r="A42" s="422"/>
      <c r="B42" s="408"/>
      <c r="C42" s="410"/>
      <c r="D42" s="169" t="s">
        <v>1321</v>
      </c>
      <c r="E42" s="23" t="s">
        <v>1322</v>
      </c>
    </row>
    <row r="43" spans="1:5" x14ac:dyDescent="0.25">
      <c r="A43" s="422"/>
      <c r="B43" s="408"/>
      <c r="C43" s="410"/>
      <c r="D43" s="169" t="s">
        <v>1323</v>
      </c>
      <c r="E43" s="23" t="s">
        <v>1324</v>
      </c>
    </row>
    <row r="44" spans="1:5" ht="48" customHeight="1" x14ac:dyDescent="0.25">
      <c r="A44" s="422"/>
      <c r="B44" s="408"/>
      <c r="C44" s="409" t="s">
        <v>1325</v>
      </c>
      <c r="D44" s="170" t="s">
        <v>1326</v>
      </c>
      <c r="E44" s="31" t="s">
        <v>1327</v>
      </c>
    </row>
    <row r="45" spans="1:5" ht="67.5" customHeight="1" thickBot="1" x14ac:dyDescent="0.3">
      <c r="A45" s="423"/>
      <c r="B45" s="427"/>
      <c r="C45" s="428"/>
      <c r="D45" s="170" t="s">
        <v>1328</v>
      </c>
      <c r="E45" s="32" t="s">
        <v>1329</v>
      </c>
    </row>
  </sheetData>
  <sheetProtection algorithmName="SHA-512" hashValue="btgGqnryptnCamM34amTPKY7HncFRpn7wBuxYsrl+j4RIFyiM2EBbn/OO7kyvGQRkwR1qDGk7a+eXRWBCZr0JA==" saltValue="Xu4fs3VYThP8U/Gj8D/2BA==" spinCount="100000" sheet="1" objects="1" scenarios="1"/>
  <mergeCells count="22">
    <mergeCell ref="B34:B39"/>
    <mergeCell ref="E9:E12"/>
    <mergeCell ref="A1:A14"/>
    <mergeCell ref="B1:C8"/>
    <mergeCell ref="B9:C14"/>
    <mergeCell ref="B15:C18"/>
    <mergeCell ref="A15:A45"/>
    <mergeCell ref="E15:E18"/>
    <mergeCell ref="C34:C37"/>
    <mergeCell ref="C38:C39"/>
    <mergeCell ref="B40:B45"/>
    <mergeCell ref="C40:C43"/>
    <mergeCell ref="C44:C45"/>
    <mergeCell ref="B19:D19"/>
    <mergeCell ref="B20:D20"/>
    <mergeCell ref="B21:D21"/>
    <mergeCell ref="B22:B27"/>
    <mergeCell ref="C22:C25"/>
    <mergeCell ref="C26:C27"/>
    <mergeCell ref="B28:B33"/>
    <mergeCell ref="C28:C31"/>
    <mergeCell ref="C32:C33"/>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9"/>
  <sheetViews>
    <sheetView topLeftCell="F1" zoomScale="126" workbookViewId="0">
      <selection activeCell="G5" sqref="G5"/>
    </sheetView>
  </sheetViews>
  <sheetFormatPr baseColWidth="10" defaultColWidth="10.7109375" defaultRowHeight="15" x14ac:dyDescent="0.25"/>
  <cols>
    <col min="1" max="1" width="40.42578125" customWidth="1"/>
    <col min="2" max="2" width="70.42578125" customWidth="1"/>
    <col min="3" max="3" width="40.42578125" customWidth="1"/>
    <col min="4" max="4" width="115.28515625" customWidth="1"/>
    <col min="5" max="5" width="34.42578125" customWidth="1"/>
    <col min="6" max="6" width="46" customWidth="1"/>
    <col min="7" max="7" width="49.85546875" customWidth="1"/>
    <col min="8" max="8" width="23.42578125" customWidth="1"/>
    <col min="9" max="9" width="18.28515625" customWidth="1"/>
  </cols>
  <sheetData>
    <row r="1" spans="1:8" x14ac:dyDescent="0.25">
      <c r="A1" s="1"/>
      <c r="B1" s="1" t="s">
        <v>5</v>
      </c>
      <c r="C1" s="1" t="s">
        <v>1332</v>
      </c>
      <c r="D1" s="1" t="s">
        <v>1333</v>
      </c>
      <c r="E1" s="1" t="s">
        <v>301</v>
      </c>
      <c r="F1" s="1" t="s">
        <v>1334</v>
      </c>
      <c r="G1" s="1" t="s">
        <v>1335</v>
      </c>
      <c r="H1" s="1" t="s">
        <v>1336</v>
      </c>
    </row>
    <row r="2" spans="1:8" ht="60" x14ac:dyDescent="0.25">
      <c r="A2" s="2" t="s">
        <v>1337</v>
      </c>
      <c r="B2" s="7" t="s">
        <v>79</v>
      </c>
      <c r="C2" s="4" t="s">
        <v>154</v>
      </c>
      <c r="D2" s="25" t="s">
        <v>1338</v>
      </c>
      <c r="E2" t="s">
        <v>185</v>
      </c>
      <c r="F2" s="26" t="s">
        <v>1339</v>
      </c>
      <c r="G2" t="s">
        <v>185</v>
      </c>
      <c r="H2" t="s">
        <v>1340</v>
      </c>
    </row>
    <row r="3" spans="1:8" ht="72.75" thickBot="1" x14ac:dyDescent="0.3">
      <c r="A3" t="s">
        <v>116</v>
      </c>
      <c r="B3" s="7" t="s">
        <v>45</v>
      </c>
      <c r="C3" s="4" t="s">
        <v>163</v>
      </c>
      <c r="D3" s="25" t="s">
        <v>1341</v>
      </c>
      <c r="E3" s="9" t="s">
        <v>198</v>
      </c>
      <c r="F3" s="26" t="s">
        <v>1342</v>
      </c>
      <c r="G3" s="27" t="s">
        <v>1343</v>
      </c>
      <c r="H3" t="s">
        <v>1344</v>
      </c>
    </row>
    <row r="4" spans="1:8" ht="72.75" thickBot="1" x14ac:dyDescent="0.3">
      <c r="A4" s="3" t="s">
        <v>144</v>
      </c>
      <c r="B4" s="7" t="s">
        <v>49</v>
      </c>
      <c r="C4" s="4" t="s">
        <v>210</v>
      </c>
      <c r="D4" s="25" t="s">
        <v>1345</v>
      </c>
      <c r="E4" s="9" t="s">
        <v>200</v>
      </c>
      <c r="F4" s="26" t="s">
        <v>1346</v>
      </c>
      <c r="G4" s="27" t="s">
        <v>85</v>
      </c>
      <c r="H4" t="s">
        <v>1347</v>
      </c>
    </row>
    <row r="5" spans="1:8" ht="65.099999999999994" customHeight="1" thickBot="1" x14ac:dyDescent="0.3">
      <c r="A5" s="2" t="s">
        <v>17</v>
      </c>
      <c r="B5" s="7" t="s">
        <v>51</v>
      </c>
      <c r="C5" s="4" t="s">
        <v>145</v>
      </c>
      <c r="D5" s="25" t="s">
        <v>1348</v>
      </c>
      <c r="E5" s="10" t="s">
        <v>158</v>
      </c>
      <c r="F5" s="26" t="s">
        <v>1349</v>
      </c>
      <c r="G5" s="28" t="s">
        <v>87</v>
      </c>
      <c r="H5" t="s">
        <v>1350</v>
      </c>
    </row>
    <row r="6" spans="1:8" ht="45" x14ac:dyDescent="0.25">
      <c r="A6" s="2" t="s">
        <v>92</v>
      </c>
      <c r="B6" s="7" t="s">
        <v>82</v>
      </c>
      <c r="C6" s="4" t="s">
        <v>1351</v>
      </c>
      <c r="D6" s="25" t="s">
        <v>1352</v>
      </c>
      <c r="E6" s="9" t="s">
        <v>125</v>
      </c>
      <c r="F6" s="26" t="s">
        <v>1353</v>
      </c>
      <c r="G6" s="29" t="s">
        <v>1354</v>
      </c>
      <c r="H6" t="s">
        <v>1355</v>
      </c>
    </row>
    <row r="7" spans="1:8" ht="75" x14ac:dyDescent="0.25">
      <c r="A7" s="2" t="s">
        <v>246</v>
      </c>
      <c r="B7" s="7" t="s">
        <v>84</v>
      </c>
      <c r="C7" s="4" t="s">
        <v>240</v>
      </c>
      <c r="D7" s="25" t="s">
        <v>1356</v>
      </c>
      <c r="E7" s="9" t="s">
        <v>231</v>
      </c>
      <c r="F7" s="26" t="s">
        <v>1357</v>
      </c>
      <c r="G7" s="30" t="s">
        <v>1358</v>
      </c>
      <c r="H7" t="s">
        <v>1359</v>
      </c>
    </row>
    <row r="8" spans="1:8" ht="72.75" thickBot="1" x14ac:dyDescent="0.3">
      <c r="A8" s="2" t="s">
        <v>111</v>
      </c>
      <c r="B8" s="7" t="s">
        <v>17</v>
      </c>
      <c r="C8" s="5" t="s">
        <v>197</v>
      </c>
      <c r="D8" s="25" t="s">
        <v>1360</v>
      </c>
      <c r="E8" s="11" t="s">
        <v>128</v>
      </c>
      <c r="F8" s="26" t="s">
        <v>1361</v>
      </c>
      <c r="G8" s="27" t="s">
        <v>96</v>
      </c>
      <c r="H8" t="s">
        <v>991</v>
      </c>
    </row>
    <row r="9" spans="1:8" ht="60.75" thickBot="1" x14ac:dyDescent="0.3">
      <c r="A9" s="3"/>
      <c r="B9" s="3" t="s">
        <v>20</v>
      </c>
      <c r="C9" s="5" t="s">
        <v>117</v>
      </c>
      <c r="D9" s="25" t="s">
        <v>1362</v>
      </c>
      <c r="E9" s="11" t="s">
        <v>211</v>
      </c>
      <c r="F9" s="26" t="s">
        <v>1363</v>
      </c>
      <c r="G9" s="28" t="s">
        <v>1364</v>
      </c>
      <c r="H9" t="s">
        <v>1365</v>
      </c>
    </row>
    <row r="10" spans="1:8" ht="72.75" thickBot="1" x14ac:dyDescent="0.3">
      <c r="A10" s="3"/>
      <c r="B10" s="3" t="s">
        <v>22</v>
      </c>
      <c r="C10" s="5" t="s">
        <v>1366</v>
      </c>
      <c r="D10" s="25" t="s">
        <v>1367</v>
      </c>
      <c r="E10" s="11" t="s">
        <v>218</v>
      </c>
      <c r="F10" s="26" t="s">
        <v>1368</v>
      </c>
      <c r="G10" s="27" t="s">
        <v>1369</v>
      </c>
      <c r="H10" t="s">
        <v>1370</v>
      </c>
    </row>
    <row r="11" spans="1:8" ht="84.75" thickBot="1" x14ac:dyDescent="0.3">
      <c r="A11" s="3"/>
      <c r="B11" s="8" t="s">
        <v>92</v>
      </c>
      <c r="C11" s="5" t="s">
        <v>247</v>
      </c>
      <c r="D11" s="25" t="s">
        <v>1371</v>
      </c>
      <c r="E11" s="11" t="s">
        <v>237</v>
      </c>
      <c r="F11" s="26" t="s">
        <v>1372</v>
      </c>
      <c r="G11" s="27" t="s">
        <v>1373</v>
      </c>
      <c r="H11" t="s">
        <v>1374</v>
      </c>
    </row>
    <row r="12" spans="1:8" ht="75.75" thickBot="1" x14ac:dyDescent="0.3">
      <c r="A12" s="3"/>
      <c r="B12" s="3" t="s">
        <v>95</v>
      </c>
      <c r="C12" s="5" t="s">
        <v>127</v>
      </c>
      <c r="D12" s="25" t="s">
        <v>1375</v>
      </c>
      <c r="E12" s="11" t="s">
        <v>234</v>
      </c>
      <c r="F12" s="26" t="s">
        <v>1376</v>
      </c>
      <c r="G12" s="28" t="s">
        <v>80</v>
      </c>
      <c r="H12" t="s">
        <v>1377</v>
      </c>
    </row>
    <row r="13" spans="1:8" ht="105" x14ac:dyDescent="0.25">
      <c r="A13" s="3"/>
      <c r="B13" s="3" t="s">
        <v>98</v>
      </c>
      <c r="C13" s="5" t="s">
        <v>269</v>
      </c>
      <c r="D13" s="25" t="s">
        <v>1378</v>
      </c>
      <c r="E13" s="11" t="s">
        <v>180</v>
      </c>
      <c r="F13" s="26" t="s">
        <v>1379</v>
      </c>
      <c r="G13" s="39"/>
      <c r="H13" s="37" t="s">
        <v>1380</v>
      </c>
    </row>
    <row r="14" spans="1:8" ht="60" x14ac:dyDescent="0.25">
      <c r="A14" s="3"/>
      <c r="B14" s="3" t="s">
        <v>100</v>
      </c>
      <c r="C14" s="5" t="s">
        <v>168</v>
      </c>
      <c r="D14" s="25" t="s">
        <v>1381</v>
      </c>
      <c r="E14" s="11" t="s">
        <v>1382</v>
      </c>
      <c r="F14" s="26"/>
      <c r="G14" s="39"/>
      <c r="H14" s="37" t="s">
        <v>1383</v>
      </c>
    </row>
    <row r="15" spans="1:8" ht="60" x14ac:dyDescent="0.25">
      <c r="A15" s="3"/>
      <c r="B15" s="6" t="s">
        <v>102</v>
      </c>
      <c r="C15" s="5" t="s">
        <v>179</v>
      </c>
      <c r="D15" s="25" t="s">
        <v>1384</v>
      </c>
      <c r="E15" s="11" t="s">
        <v>164</v>
      </c>
      <c r="H15" t="s">
        <v>1385</v>
      </c>
    </row>
    <row r="16" spans="1:8" ht="42.75" x14ac:dyDescent="0.25">
      <c r="A16" s="3"/>
      <c r="B16" s="8" t="s">
        <v>103</v>
      </c>
      <c r="C16" s="5" t="s">
        <v>202</v>
      </c>
      <c r="D16" s="25" t="s">
        <v>1386</v>
      </c>
      <c r="E16" s="11" t="s">
        <v>133</v>
      </c>
      <c r="H16" t="s">
        <v>1387</v>
      </c>
    </row>
    <row r="17" spans="1:8" ht="60" x14ac:dyDescent="0.25">
      <c r="A17" s="3"/>
      <c r="B17" s="3" t="s">
        <v>26</v>
      </c>
      <c r="C17" s="5" t="s">
        <v>220</v>
      </c>
      <c r="D17" s="25" t="s">
        <v>1388</v>
      </c>
      <c r="E17" s="11" t="s">
        <v>206</v>
      </c>
      <c r="H17" t="s">
        <v>319</v>
      </c>
    </row>
    <row r="18" spans="1:8" ht="45" x14ac:dyDescent="0.25">
      <c r="A18" s="3"/>
      <c r="B18" s="3" t="s">
        <v>28</v>
      </c>
      <c r="C18" s="5" t="s">
        <v>230</v>
      </c>
      <c r="D18" s="25" t="s">
        <v>1389</v>
      </c>
      <c r="E18" s="11" t="s">
        <v>118</v>
      </c>
      <c r="H18" t="s">
        <v>1390</v>
      </c>
    </row>
    <row r="19" spans="1:8" ht="45" x14ac:dyDescent="0.25">
      <c r="A19" s="3"/>
      <c r="B19" s="3" t="s">
        <v>108</v>
      </c>
      <c r="C19" s="5" t="s">
        <v>205</v>
      </c>
      <c r="D19" s="25" t="s">
        <v>1391</v>
      </c>
      <c r="E19" s="11" t="s">
        <v>120</v>
      </c>
      <c r="H19" t="s">
        <v>1392</v>
      </c>
    </row>
    <row r="20" spans="1:8" ht="135" x14ac:dyDescent="0.25">
      <c r="A20" s="3"/>
      <c r="B20" s="8" t="s">
        <v>111</v>
      </c>
      <c r="C20" s="5" t="s">
        <v>233</v>
      </c>
      <c r="D20" s="25" t="s">
        <v>1393</v>
      </c>
      <c r="E20" s="11" t="s">
        <v>123</v>
      </c>
      <c r="H20" t="s">
        <v>343</v>
      </c>
    </row>
    <row r="21" spans="1:8" ht="45" x14ac:dyDescent="0.25">
      <c r="A21" s="3"/>
      <c r="B21" s="3" t="s">
        <v>34</v>
      </c>
      <c r="C21" s="5" t="s">
        <v>137</v>
      </c>
      <c r="D21" s="25" t="s">
        <v>1394</v>
      </c>
      <c r="E21" s="11" t="s">
        <v>138</v>
      </c>
      <c r="H21" t="s">
        <v>1395</v>
      </c>
    </row>
    <row r="22" spans="1:8" x14ac:dyDescent="0.25">
      <c r="A22" s="3"/>
      <c r="B22" s="3" t="s">
        <v>36</v>
      </c>
      <c r="C22" s="5"/>
      <c r="D22" s="25"/>
      <c r="H22" t="s">
        <v>1340</v>
      </c>
    </row>
    <row r="23" spans="1:8" ht="75" x14ac:dyDescent="0.25">
      <c r="A23" s="3"/>
      <c r="B23" s="6" t="s">
        <v>42</v>
      </c>
      <c r="C23" s="5" t="s">
        <v>132</v>
      </c>
      <c r="D23" s="25" t="s">
        <v>1396</v>
      </c>
      <c r="H23" t="s">
        <v>1397</v>
      </c>
    </row>
    <row r="24" spans="1:8" x14ac:dyDescent="0.25">
      <c r="A24" s="3"/>
      <c r="B24" s="6" t="s">
        <v>38</v>
      </c>
      <c r="H24" t="s">
        <v>1398</v>
      </c>
    </row>
    <row r="25" spans="1:8" x14ac:dyDescent="0.25">
      <c r="A25" s="3"/>
      <c r="B25" s="6" t="s">
        <v>40</v>
      </c>
      <c r="H25" t="s">
        <v>1399</v>
      </c>
    </row>
    <row r="26" spans="1:8" x14ac:dyDescent="0.25">
      <c r="A26" s="3"/>
      <c r="H26" t="s">
        <v>1400</v>
      </c>
    </row>
    <row r="27" spans="1:8" x14ac:dyDescent="0.25">
      <c r="A27" s="3"/>
      <c r="E27" s="11"/>
      <c r="H27" t="s">
        <v>1401</v>
      </c>
    </row>
    <row r="28" spans="1:8" x14ac:dyDescent="0.25">
      <c r="A28" s="3"/>
      <c r="E28" s="11"/>
      <c r="H28" t="s">
        <v>1402</v>
      </c>
    </row>
    <row r="29" spans="1:8" x14ac:dyDescent="0.25">
      <c r="A29" s="3"/>
      <c r="C29" s="35"/>
      <c r="D29" s="36"/>
      <c r="E29" s="11"/>
      <c r="H29" t="s">
        <v>1403</v>
      </c>
    </row>
    <row r="30" spans="1:8" x14ac:dyDescent="0.25">
      <c r="A30" s="3"/>
      <c r="C30" s="35"/>
      <c r="D30" s="36"/>
      <c r="E30" s="11"/>
      <c r="H30" t="s">
        <v>1404</v>
      </c>
    </row>
    <row r="31" spans="1:8" x14ac:dyDescent="0.25">
      <c r="A31" s="3"/>
      <c r="E31" s="11"/>
      <c r="H31" t="s">
        <v>1405</v>
      </c>
    </row>
    <row r="32" spans="1:8" x14ac:dyDescent="0.25">
      <c r="A32" s="3"/>
      <c r="B32" s="3"/>
    </row>
    <row r="33" spans="1:5" x14ac:dyDescent="0.25">
      <c r="A33" s="3"/>
    </row>
    <row r="34" spans="1:5" ht="37.5" customHeight="1" x14ac:dyDescent="0.25">
      <c r="A34" s="3"/>
    </row>
    <row r="35" spans="1:5" x14ac:dyDescent="0.25">
      <c r="A35" s="3"/>
      <c r="C35" s="5"/>
      <c r="D35" s="25"/>
      <c r="E35" s="3"/>
    </row>
    <row r="36" spans="1:5" ht="25.5" customHeight="1" x14ac:dyDescent="0.25">
      <c r="A36" s="3"/>
      <c r="B36" s="3"/>
      <c r="C36" s="5"/>
      <c r="D36" s="25"/>
      <c r="E36" s="3"/>
    </row>
    <row r="37" spans="1:5" x14ac:dyDescent="0.25">
      <c r="B37" s="6"/>
    </row>
    <row r="38" spans="1:5" x14ac:dyDescent="0.25">
      <c r="B38" s="6"/>
    </row>
    <row r="39" spans="1:5" x14ac:dyDescent="0.25">
      <c r="B39" s="6"/>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64D2EBFBACC4BC42B0C6063573E4A8C4" ma:contentTypeVersion="22" ma:contentTypeDescription="Crear nuevo documento." ma:contentTypeScope="" ma:versionID="cc1dc965e5afbc683a661c57fc9a3a50">
  <xsd:schema xmlns:xsd="http://www.w3.org/2001/XMLSchema" xmlns:xs="http://www.w3.org/2001/XMLSchema" xmlns:p="http://schemas.microsoft.com/office/2006/metadata/properties" xmlns:ns1="http://schemas.microsoft.com/sharepoint/v3" xmlns:ns2="954f3693-2a6f-4e84-bdd5-9ed64d0d3018" xmlns:ns3="95222908-3492-4fb1-8c0b-2d69d8b95be4" targetNamespace="http://schemas.microsoft.com/office/2006/metadata/properties" ma:root="true" ma:fieldsID="18140254d5f48a46669e05f95444870a" ns1:_="" ns2:_="" ns3:_="">
    <xsd:import namespace="http://schemas.microsoft.com/sharepoint/v3"/>
    <xsd:import namespace="954f3693-2a6f-4e84-bdd5-9ed64d0d3018"/>
    <xsd:import namespace="95222908-3492-4fb1-8c0b-2d69d8b95be4"/>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GenerationTime" minOccurs="0"/>
                <xsd:element ref="ns2:MediaServiceEventHashCode" minOccurs="0"/>
                <xsd:element ref="ns2:MediaServiceLocation" minOccurs="0"/>
                <xsd:element ref="ns2:MediaServiceAutoKeyPoints" minOccurs="0"/>
                <xsd:element ref="ns2:MediaServiceKeyPoints" minOccurs="0"/>
                <xsd:element ref="ns3:SharedWithUsers" minOccurs="0"/>
                <xsd:element ref="ns3:SharedWithDetails" minOccurs="0"/>
                <xsd:element ref="ns1:_ip_UnifiedCompliancePolicyProperties" minOccurs="0"/>
                <xsd:element ref="ns1:_ip_UnifiedCompliancePolicyUIAction" minOccurs="0"/>
                <xsd:element ref="ns2:MediaLengthInSeconds" minOccurs="0"/>
                <xsd:element ref="ns3:TaxCatchAll" minOccurs="0"/>
                <xsd:element ref="ns2:lcf76f155ced4ddcb4097134ff3c332f" minOccurs="0"/>
                <xsd:element ref="ns2:Fecha"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Propiedades de la Directiva de cumplimiento unificado" ma:hidden="true" ma:internalName="_ip_UnifiedCompliancePolicyProperties">
      <xsd:simpleType>
        <xsd:restriction base="dms:Note"/>
      </xsd:simpleType>
    </xsd:element>
    <xsd:element name="_ip_UnifiedCompliancePolicyUIAction" ma:index="21" nillable="true" ma:displayName="Acción de IU de la Directiva de cumplimiento unificado"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54f3693-2a6f-4e84-bdd5-9ed64d0d301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22" nillable="true" ma:displayName="Length (seconds)" ma:internalName="MediaLengthInSeconds" ma:readOnly="true">
      <xsd:simpleType>
        <xsd:restriction base="dms:Unknown"/>
      </xsd:simpleType>
    </xsd:element>
    <xsd:element name="lcf76f155ced4ddcb4097134ff3c332f" ma:index="25" nillable="true" ma:taxonomy="true" ma:internalName="lcf76f155ced4ddcb4097134ff3c332f" ma:taxonomyFieldName="MediaServiceImageTags" ma:displayName="Etiquetas de imagen" ma:readOnly="false" ma:fieldId="{5cf76f15-5ced-4ddc-b409-7134ff3c332f}" ma:taxonomyMulti="true" ma:sspId="5d09d035-a677-4b24-aeee-1a5c3beaf18c" ma:termSetId="09814cd3-568e-fe90-9814-8d621ff8fb84" ma:anchorId="fba54fb3-c3e1-fe81-a776-ca4b69148c4d" ma:open="true" ma:isKeyword="false">
      <xsd:complexType>
        <xsd:sequence>
          <xsd:element ref="pc:Terms" minOccurs="0" maxOccurs="1"/>
        </xsd:sequence>
      </xsd:complexType>
    </xsd:element>
    <xsd:element name="Fecha" ma:index="26" nillable="true" ma:displayName="Fecha" ma:format="DateOnly" ma:internalName="Fecha">
      <xsd:simpleType>
        <xsd:restriction base="dms:DateTime"/>
      </xsd:simpleType>
    </xsd:element>
    <xsd:element name="MediaServiceObjectDetectorVersions" ma:index="27"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5222908-3492-4fb1-8c0b-2d69d8b95be4" elementFormDefault="qualified">
    <xsd:import namespace="http://schemas.microsoft.com/office/2006/documentManagement/types"/>
    <xsd:import namespace="http://schemas.microsoft.com/office/infopath/2007/PartnerControls"/>
    <xsd:element name="SharedWithUsers" ma:index="1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810fc68e-d138-4c43-b20a-ff578b18fd53}" ma:internalName="TaxCatchAll" ma:showField="CatchAllData" ma:web="95222908-3492-4fb1-8c0b-2d69d8b95be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954f3693-2a6f-4e84-bdd5-9ed64d0d3018">
      <Terms xmlns="http://schemas.microsoft.com/office/infopath/2007/PartnerControls"/>
    </lcf76f155ced4ddcb4097134ff3c332f>
    <_ip_UnifiedCompliancePolicyProperties xmlns="http://schemas.microsoft.com/sharepoint/v3" xsi:nil="true"/>
    <Fecha xmlns="954f3693-2a6f-4e84-bdd5-9ed64d0d3018" xsi:nil="true"/>
    <TaxCatchAll xmlns="95222908-3492-4fb1-8c0b-2d69d8b95be4" xsi:nil="true"/>
    <SharedWithUsers xmlns="95222908-3492-4fb1-8c0b-2d69d8b95be4">
      <UserInfo>
        <DisplayName>Luis Enrique Arias Vera</DisplayName>
        <AccountId>17</AccountId>
        <AccountType/>
      </UserInfo>
      <UserInfo>
        <DisplayName>Maria Mercedes Rodriguez Escobar</DisplayName>
        <AccountId>5586</AccountId>
        <AccountType/>
      </UserInfo>
      <UserInfo>
        <DisplayName>Claudia Alejandra Reyes Garcia</DisplayName>
        <AccountId>5600</AccountId>
        <AccountType/>
      </UserInfo>
    </SharedWithUsers>
  </documentManagement>
</p:properties>
</file>

<file path=customXml/itemProps1.xml><?xml version="1.0" encoding="utf-8"?>
<ds:datastoreItem xmlns:ds="http://schemas.openxmlformats.org/officeDocument/2006/customXml" ds:itemID="{161AE118-C9CA-4AF8-B407-736B9BEFE4BD}">
  <ds:schemaRefs>
    <ds:schemaRef ds:uri="http://schemas.microsoft.com/sharepoint/v3/contenttype/forms"/>
  </ds:schemaRefs>
</ds:datastoreItem>
</file>

<file path=customXml/itemProps2.xml><?xml version="1.0" encoding="utf-8"?>
<ds:datastoreItem xmlns:ds="http://schemas.openxmlformats.org/officeDocument/2006/customXml" ds:itemID="{88135D4C-B385-4B63-947C-E4C68FC7152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954f3693-2a6f-4e84-bdd5-9ed64d0d3018"/>
    <ds:schemaRef ds:uri="95222908-3492-4fb1-8c0b-2d69d8b95be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7C2C83C-CDD9-4D89-93BB-7D388BFFEB4E}">
  <ds:schemaRefs>
    <ds:schemaRef ds:uri="http://purl.org/dc/dcmitype/"/>
    <ds:schemaRef ds:uri="http://schemas.openxmlformats.org/package/2006/metadata/core-properties"/>
    <ds:schemaRef ds:uri="http://schemas.microsoft.com/office/infopath/2007/PartnerControls"/>
    <ds:schemaRef ds:uri="http://schemas.microsoft.com/office/2006/documentManagement/types"/>
    <ds:schemaRef ds:uri="http://schemas.microsoft.com/sharepoint/v3"/>
    <ds:schemaRef ds:uri="http://www.w3.org/XML/1998/namespace"/>
    <ds:schemaRef ds:uri="http://schemas.microsoft.com/office/2006/metadata/properties"/>
    <ds:schemaRef ds:uri="954f3693-2a6f-4e84-bdd5-9ed64d0d3018"/>
    <ds:schemaRef ds:uri="http://purl.org/dc/elements/1.1/"/>
    <ds:schemaRef ds:uri="95222908-3492-4fb1-8c0b-2d69d8b95be4"/>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1</vt:i4>
      </vt:variant>
    </vt:vector>
  </HeadingPairs>
  <TitlesOfParts>
    <vt:vector size="9" baseType="lpstr">
      <vt:lpstr>INTRODUCCION</vt:lpstr>
      <vt:lpstr>ORGANIGRAMA SDSCJ</vt:lpstr>
      <vt:lpstr>MISION - VISION</vt:lpstr>
      <vt:lpstr>Depend.-Obj. Estra.-PI</vt:lpstr>
      <vt:lpstr>Hoja1</vt:lpstr>
      <vt:lpstr>Plan de Acción - POA</vt:lpstr>
      <vt:lpstr>Instructivo</vt:lpstr>
      <vt:lpstr>Hoja2</vt:lpstr>
      <vt:lpstr>'ORGANIGRAMA SDSCJ'!Área_de_impresión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USUARIO</dc:creator>
  <cp:keywords/>
  <dc:description/>
  <cp:lastModifiedBy>Luis Enrique Arias Vera</cp:lastModifiedBy>
  <cp:revision/>
  <dcterms:created xsi:type="dcterms:W3CDTF">2023-09-07T12:29:53Z</dcterms:created>
  <dcterms:modified xsi:type="dcterms:W3CDTF">2024-02-08T16:06:20Z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0x01010064D2EBFBACC4BC42B0C6063573E4A8C4</vt:lpwstr>
  </property>
  <property fmtid="{D5CDD505-2E9C-101B-9397-08002B2CF9AE}" pid="3" name="MediaServiceImageTags">
    <vt:lpwstr/>
  </property>
</Properties>
</file>